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jpg" ContentType="image/jpe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240" yWindow="330" windowWidth="19440" windowHeight="7185"/>
  </bookViews>
  <sheets>
    <sheet name="Prestazioni soggette a zona" sheetId="1" r:id="rId1"/>
    <sheet name="Visite spec. t.max 30gg" sheetId="7" r:id="rId2"/>
    <sheet name="Diagnostica max 30" sheetId="9" r:id="rId3"/>
    <sheet name="Diagnostica max 60 gg" sheetId="4" r:id="rId4"/>
    <sheet name="Altri esami 30 gg" sheetId="10" r:id="rId5"/>
    <sheet name="Altri esami 60 gg" sheetId="3" r:id="rId6"/>
  </sheets>
  <definedNames>
    <definedName name="_xlnm._FilterDatabase" localSheetId="5" hidden="1">'Altri esami 60 gg'!$B$6:$H$16</definedName>
    <definedName name="_xlnm._FilterDatabase" localSheetId="0" hidden="1">'Prestazioni soggette a zona'!$B$7:$L$102</definedName>
    <definedName name="_xlnm._FilterDatabase" localSheetId="1" hidden="1">'Visite spec. t.max 30gg'!$B$6:$H$36</definedName>
    <definedName name="_xlnm.Print_Area" localSheetId="4">'Altri esami 30 gg'!$B$3:$H$21</definedName>
    <definedName name="_xlnm.Print_Area" localSheetId="5">'Altri esami 60 gg'!$B$3:$H$16</definedName>
    <definedName name="_xlnm.Print_Area" localSheetId="2">'Diagnostica max 30'!$B$3:$H$21</definedName>
    <definedName name="_xlnm.Print_Area" localSheetId="3">'Diagnostica max 60 gg'!$B$3:$H$141</definedName>
    <definedName name="_xlnm.Print_Area" localSheetId="0">'Prestazioni soggette a zona'!$B$3:$L$102</definedName>
    <definedName name="_xlnm.Print_Area" localSheetId="1">'Visite spec. t.max 30gg'!$B$3:$H$36</definedName>
  </definedNames>
  <calcPr calcId="162913"/>
</workbook>
</file>

<file path=xl/calcChain.xml><?xml version="1.0" encoding="utf-8"?>
<calcChain xmlns="http://schemas.openxmlformats.org/spreadsheetml/2006/main">
  <c r="G13" i="3" l="1"/>
  <c r="E136" i="4"/>
  <c r="F136" i="4"/>
  <c r="E116" i="4"/>
  <c r="F116" i="4"/>
  <c r="F141" i="4"/>
  <c r="D141" i="4"/>
  <c r="E141" i="4"/>
  <c r="G141" i="4"/>
  <c r="G103" i="4"/>
  <c r="D103" i="4"/>
  <c r="E103" i="4"/>
  <c r="F71" i="4"/>
  <c r="G56" i="4"/>
  <c r="F56" i="4"/>
  <c r="G26" i="4"/>
  <c r="F26" i="4"/>
  <c r="D16" i="9"/>
  <c r="F12" i="9"/>
  <c r="F52" i="1"/>
  <c r="G42" i="1"/>
  <c r="J37" i="1"/>
  <c r="F37" i="1"/>
  <c r="E37" i="1"/>
  <c r="I32" i="1"/>
  <c r="F32" i="1"/>
</calcChain>
</file>

<file path=xl/sharedStrings.xml><?xml version="1.0" encoding="utf-8"?>
<sst xmlns="http://schemas.openxmlformats.org/spreadsheetml/2006/main" count="540" uniqueCount="95">
  <si>
    <t>Classe di priorità</t>
  </si>
  <si>
    <t>Classe di Priorità</t>
  </si>
  <si>
    <t>visita allergologica</t>
  </si>
  <si>
    <t>visita ch. Vascolare</t>
  </si>
  <si>
    <t>visita endocrinologica</t>
  </si>
  <si>
    <t>visita gastroenterologica</t>
  </si>
  <si>
    <t>visita pneumologia</t>
  </si>
  <si>
    <t>visita reumatologica</t>
  </si>
  <si>
    <t>Ecografia Capo e Collo</t>
  </si>
  <si>
    <t>Breve</t>
  </si>
  <si>
    <t>Differibile</t>
  </si>
  <si>
    <t>Programmata</t>
  </si>
  <si>
    <t>Urgente</t>
  </si>
  <si>
    <t>TC senza e con contrasto Torace</t>
  </si>
  <si>
    <t>TC senza e con contrasto Addome superiore</t>
  </si>
  <si>
    <t>TC senza e con contrasto Addome inferiore</t>
  </si>
  <si>
    <t>TC senza e con contrasto Addome completo</t>
  </si>
  <si>
    <t>TC senza e con contrasto Capo</t>
  </si>
  <si>
    <t>RMN Muscolo-scheletrica</t>
  </si>
  <si>
    <t>RMN Colonna vertebrale</t>
  </si>
  <si>
    <t>Ecocolordoppler dei tronchi sovra aortici</t>
  </si>
  <si>
    <t>Ecocolordoppler dei vasi periferici</t>
  </si>
  <si>
    <t>Elettrocardiogramma dinamico (Holter)</t>
  </si>
  <si>
    <t>Visita Oculistica</t>
  </si>
  <si>
    <t>Visita cardiologica</t>
  </si>
  <si>
    <t>Visita dermatologica</t>
  </si>
  <si>
    <t>visita Neurologica</t>
  </si>
  <si>
    <t>Visita ortopedica</t>
  </si>
  <si>
    <t>Visita otorinolaring.</t>
  </si>
  <si>
    <t>Colonscopia</t>
  </si>
  <si>
    <t>Sigmoidoscopia con endoscopio flessibile</t>
  </si>
  <si>
    <t>Elettrocardiogramma</t>
  </si>
  <si>
    <t>RMN Cervello e tronco  encefalico</t>
  </si>
  <si>
    <t>Area EMPOLI</t>
  </si>
  <si>
    <t>Area FIRENZE</t>
  </si>
  <si>
    <t>Area PISTOIA</t>
  </si>
  <si>
    <t>Area PRATO</t>
  </si>
  <si>
    <t xml:space="preserve"> - Le zone indicate si riferiscono all'ubicazione delle strutture ove è stata effettivamente prenotata la prestazione considerata</t>
  </si>
  <si>
    <t xml:space="preserve"> - Le celle vuote indicano nessuna prestazione erogata nel periodo considerato, lo zero indica la presenza di prestazioni erogate con tempo di attesa nullo</t>
  </si>
  <si>
    <t>NOTE:</t>
  </si>
  <si>
    <t>Tempi previsti dalla normativa vigente</t>
  </si>
  <si>
    <t>TC senza e con contrasto Rachide e speco vertebrale</t>
  </si>
  <si>
    <t>Zona Empolese</t>
  </si>
  <si>
    <t>Zona Fiorentina Nord Ovest</t>
  </si>
  <si>
    <t>Zona Fiorentina Sud Est</t>
  </si>
  <si>
    <t xml:space="preserve">Zona Firenze </t>
  </si>
  <si>
    <t>Zona Mugello</t>
  </si>
  <si>
    <t>Zona Pratese</t>
  </si>
  <si>
    <t>Zona Val di Nievole</t>
  </si>
  <si>
    <t>Zona Pistoiese</t>
  </si>
  <si>
    <t>Descrizione prestazione</t>
  </si>
  <si>
    <t xml:space="preserve"> - Sono state prese in considerazione solo le prenotazione relative al "primo contatto" con il sistema</t>
  </si>
  <si>
    <t>Visita Ginecologica</t>
  </si>
  <si>
    <t>Priorità non definita</t>
  </si>
  <si>
    <t xml:space="preserve"> - I dati indicati si riferiscono al tempo di attesa  medio, espresso in giorni, intercorrente tra la data di contatto e la data di prima disponibilità fornita</t>
  </si>
  <si>
    <t xml:space="preserve"> - E' esclusa la libera professione, vengono considerate solo le prestazioni prenotate in regime istituzionale, con data di contatto nel mese oggetto di analisi</t>
  </si>
  <si>
    <t>Visita urologica</t>
  </si>
  <si>
    <t>Ecografia addome (superiore, inferiore, completo)</t>
  </si>
  <si>
    <t>Ecografia ostetrica</t>
  </si>
  <si>
    <t>Eco (color) dopplergrafia cardiaca</t>
  </si>
  <si>
    <t>Fotografia del Fundus</t>
  </si>
  <si>
    <t>Esame del fundus oculi</t>
  </si>
  <si>
    <t>Ecografia della mammella bilaterale</t>
  </si>
  <si>
    <t xml:space="preserve">Ecografia della Mammella  monolaterale  </t>
  </si>
  <si>
    <t>Esofagogastroduodenoscopia</t>
  </si>
  <si>
    <t>Spirometria semplice</t>
  </si>
  <si>
    <t>Spirometria globale</t>
  </si>
  <si>
    <t>Ecografia ginecologica</t>
  </si>
  <si>
    <t>Visita fisiatrica</t>
  </si>
  <si>
    <t>30 (come la D)</t>
  </si>
  <si>
    <t>15 (come la D)</t>
  </si>
  <si>
    <t>60 (come la D)</t>
  </si>
  <si>
    <t>Mammografia bilaterale</t>
  </si>
  <si>
    <t>RM di addome inferiore e scavo pelvico</t>
  </si>
  <si>
    <t>TC di bacino e articolazioni sacroiliache</t>
  </si>
  <si>
    <t>Mammografia monolaterale</t>
  </si>
  <si>
    <t>RMN Colonna vertebrale con e senza mezzo di contrato</t>
  </si>
  <si>
    <t>RMN Cervello e tronco  encefalico con e senza mezzo di contrasto</t>
  </si>
  <si>
    <t>RM di addome inferiore e scavo pelvico con e senza mezzo di contrasto</t>
  </si>
  <si>
    <t>RMN Muscolo-scheletrica con e senza mezzo di contrasto</t>
  </si>
  <si>
    <t>TC Capo</t>
  </si>
  <si>
    <t>TC Rachide e speco vertebrale</t>
  </si>
  <si>
    <t>TC Addome completo</t>
  </si>
  <si>
    <t>TC Torace</t>
  </si>
  <si>
    <t>TC Addome inferiore</t>
  </si>
  <si>
    <t>TC Addome superiore</t>
  </si>
  <si>
    <t>Visita Oncologica</t>
  </si>
  <si>
    <t>Visita Ch Generale</t>
  </si>
  <si>
    <t>Altri test cardiovascolari da sforzo</t>
  </si>
  <si>
    <t>Esame audiometrico tonale</t>
  </si>
  <si>
    <t>Test cardiovascolare da sforzo con pedana mobile o cicloergometro</t>
  </si>
  <si>
    <t>Elettromiografia semplice</t>
  </si>
  <si>
    <t>RMN Cervello e tronco  encefalico in età evolutiva anni 0-10</t>
  </si>
  <si>
    <t>RMN Cervello e tronco  encefalico con e senza mezzo di contrasto, o diffusione in età evolutiva anni 0-10</t>
  </si>
  <si>
    <t>Prestazioni soggette alla D.G.R.T 604/2019 (PRGLA)
Periodo di riferimento: Maggio_Giugno 2022
Solo primi contatti e solo regime istituzionale
Suddivisione zona in base alla struttura di effettiva prenotazione
Fonte dati: Flusso Tat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</si>
</sst>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8.8000000000000007"/>
      <color theme="1"/>
      <name val="Verdana"/>
      <family val="2"/>
    </font>
    <font>
      <b/>
      <sz val="9"/>
      <color theme="1"/>
      <name val="Calibri"/>
      <family val="2"/>
      <scheme val="minor"/>
    </font>
    <font>
      <b/>
      <sz val="11"/>
      <color rgb="FFC00000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3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42">
    <xf numFmtId="0" fontId="0" fillId="0" borderId="0"/>
    <xf numFmtId="0" fontId="8" fillId="0" borderId="16" applyNumberFormat="0" applyFill="0" applyAlignment="0" applyProtection="0"/>
    <xf numFmtId="0" fontId="9" fillId="0" borderId="17" applyNumberFormat="0" applyFill="0" applyAlignment="0" applyProtection="0"/>
    <xf numFmtId="0" fontId="10" fillId="0" borderId="18" applyNumberFormat="0" applyFill="0" applyAlignment="0" applyProtection="0"/>
    <xf numFmtId="0" fontId="10" fillId="0" borderId="0" applyNumberFormat="0" applyFill="0" applyBorder="0" applyAlignment="0" applyProtection="0"/>
    <xf numFmtId="0" fontId="11" fillId="4" borderId="0" applyNumberFormat="0" applyBorder="0" applyAlignment="0" applyProtection="0"/>
    <xf numFmtId="0" fontId="12" fillId="5" borderId="0" applyNumberFormat="0" applyBorder="0" applyAlignment="0" applyProtection="0"/>
    <xf numFmtId="0" fontId="13" fillId="6" borderId="0" applyNumberFormat="0" applyBorder="0" applyAlignment="0" applyProtection="0"/>
    <xf numFmtId="0" fontId="14" fillId="7" borderId="19" applyNumberFormat="0" applyAlignment="0" applyProtection="0"/>
    <xf numFmtId="0" fontId="15" fillId="8" borderId="20" applyNumberFormat="0" applyAlignment="0" applyProtection="0"/>
    <xf numFmtId="0" fontId="16" fillId="8" borderId="19" applyNumberFormat="0" applyAlignment="0" applyProtection="0"/>
    <xf numFmtId="0" fontId="17" fillId="0" borderId="21" applyNumberFormat="0" applyFill="0" applyAlignment="0" applyProtection="0"/>
    <xf numFmtId="0" fontId="18" fillId="9" borderId="22" applyNumberFormat="0" applyAlignment="0" applyProtection="0"/>
    <xf numFmtId="0" fontId="19" fillId="0" borderId="0" applyNumberFormat="0" applyFill="0" applyBorder="0" applyAlignment="0" applyProtection="0"/>
    <xf numFmtId="0" fontId="6" fillId="10" borderId="23" applyNumberFormat="0" applyFont="0" applyAlignment="0" applyProtection="0"/>
    <xf numFmtId="0" fontId="20" fillId="0" borderId="0" applyNumberFormat="0" applyFill="0" applyBorder="0" applyAlignment="0" applyProtection="0"/>
    <xf numFmtId="0" fontId="1" fillId="0" borderId="24" applyNumberFormat="0" applyFill="0" applyAlignment="0" applyProtection="0"/>
    <xf numFmtId="0" fontId="21" fillId="11" borderId="0" applyNumberFormat="0" applyBorder="0" applyAlignment="0" applyProtection="0"/>
    <xf numFmtId="0" fontId="6" fillId="12" borderId="0" applyNumberFormat="0" applyBorder="0" applyAlignment="0" applyProtection="0"/>
    <xf numFmtId="0" fontId="6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6" fillId="16" borderId="0" applyNumberFormat="0" applyBorder="0" applyAlignment="0" applyProtection="0"/>
    <xf numFmtId="0" fontId="6" fillId="17" borderId="0" applyNumberFormat="0" applyBorder="0" applyAlignment="0" applyProtection="0"/>
    <xf numFmtId="0" fontId="21" fillId="18" borderId="0" applyNumberFormat="0" applyBorder="0" applyAlignment="0" applyProtection="0"/>
    <xf numFmtId="0" fontId="21" fillId="19" borderId="0" applyNumberFormat="0" applyBorder="0" applyAlignment="0" applyProtection="0"/>
    <xf numFmtId="0" fontId="6" fillId="20" borderId="0" applyNumberFormat="0" applyBorder="0" applyAlignment="0" applyProtection="0"/>
    <xf numFmtId="0" fontId="6" fillId="21" borderId="0" applyNumberFormat="0" applyBorder="0" applyAlignment="0" applyProtection="0"/>
    <xf numFmtId="0" fontId="21" fillId="22" borderId="0" applyNumberFormat="0" applyBorder="0" applyAlignment="0" applyProtection="0"/>
    <xf numFmtId="0" fontId="21" fillId="23" borderId="0" applyNumberFormat="0" applyBorder="0" applyAlignment="0" applyProtection="0"/>
    <xf numFmtId="0" fontId="6" fillId="24" borderId="0" applyNumberFormat="0" applyBorder="0" applyAlignment="0" applyProtection="0"/>
    <xf numFmtId="0" fontId="6" fillId="25" borderId="0" applyNumberFormat="0" applyBorder="0" applyAlignment="0" applyProtection="0"/>
    <xf numFmtId="0" fontId="21" fillId="26" borderId="0" applyNumberFormat="0" applyBorder="0" applyAlignment="0" applyProtection="0"/>
    <xf numFmtId="0" fontId="21" fillId="27" borderId="0" applyNumberFormat="0" applyBorder="0" applyAlignment="0" applyProtection="0"/>
    <xf numFmtId="0" fontId="6" fillId="28" borderId="0" applyNumberFormat="0" applyBorder="0" applyAlignment="0" applyProtection="0"/>
    <xf numFmtId="0" fontId="6" fillId="29" borderId="0" applyNumberFormat="0" applyBorder="0" applyAlignment="0" applyProtection="0"/>
    <xf numFmtId="0" fontId="21" fillId="30" borderId="0" applyNumberFormat="0" applyBorder="0" applyAlignment="0" applyProtection="0"/>
    <xf numFmtId="0" fontId="21" fillId="31" borderId="0" applyNumberFormat="0" applyBorder="0" applyAlignment="0" applyProtection="0"/>
    <xf numFmtId="0" fontId="6" fillId="32" borderId="0" applyNumberFormat="0" applyBorder="0" applyAlignment="0" applyProtection="0"/>
    <xf numFmtId="0" fontId="6" fillId="33" borderId="0" applyNumberFormat="0" applyBorder="0" applyAlignment="0" applyProtection="0"/>
    <xf numFmtId="0" fontId="21" fillId="34" borderId="0" applyNumberFormat="0" applyBorder="0" applyAlignment="0" applyProtection="0"/>
    <xf numFmtId="0" fontId="7" fillId="0" borderId="0" applyNumberFormat="0" applyFill="0" applyBorder="0" applyAlignment="0" applyProtection="0"/>
  </cellStyleXfs>
  <cellXfs count="68">
    <xf numFmtId="0" fontId="0" fillId="0" borderId="0" xfId="0"/>
    <xf numFmtId="0" fontId="0" fillId="0" borderId="0" xfId="0"/>
    <xf numFmtId="0" fontId="0" fillId="0" borderId="0" xfId="0" applyAlignment="1">
      <alignment horizontal="center" vertical="center" wrapText="1"/>
    </xf>
    <xf numFmtId="1" fontId="0" fillId="0" borderId="1" xfId="0" applyNumberFormat="1" applyBorder="1" applyAlignment="1">
      <alignment horizontal="center" vertical="center" wrapText="1"/>
    </xf>
    <xf numFmtId="0" fontId="0" fillId="0" borderId="0" xfId="0"/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3" fillId="0" borderId="0" xfId="0" applyFont="1"/>
    <xf numFmtId="0" fontId="0" fillId="0" borderId="2" xfId="0" applyFont="1" applyBorder="1" applyAlignment="1">
      <alignment horizontal="center" vertical="center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4" fillId="0" borderId="0" xfId="0" pivotButton="1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center" wrapText="1"/>
    </xf>
    <xf numFmtId="0" fontId="0" fillId="0" borderId="7" xfId="0" applyBorder="1" applyAlignment="1">
      <alignment horizontal="center" vertical="center" wrapText="1"/>
    </xf>
    <xf numFmtId="1" fontId="0" fillId="0" borderId="7" xfId="0" applyNumberFormat="1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1" fontId="0" fillId="0" borderId="8" xfId="0" applyNumberFormat="1" applyBorder="1" applyAlignment="1">
      <alignment horizontal="center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0" fontId="0" fillId="0" borderId="10" xfId="0" applyFont="1" applyBorder="1" applyAlignment="1">
      <alignment horizontal="center" vertical="center" wrapText="1"/>
    </xf>
    <xf numFmtId="0" fontId="0" fillId="0" borderId="8" xfId="0" applyFont="1" applyBorder="1" applyAlignment="1">
      <alignment horizontal="center" vertical="center" wrapText="1"/>
    </xf>
    <xf numFmtId="0" fontId="0" fillId="0" borderId="7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26" xfId="0" applyFont="1" applyFill="1" applyBorder="1" applyAlignment="1">
      <alignment horizontal="center" vertical="center" wrapText="1"/>
    </xf>
    <xf numFmtId="0" fontId="5" fillId="3" borderId="28" xfId="0" applyFont="1" applyFill="1" applyBorder="1" applyAlignment="1">
      <alignment horizontal="center" vertical="center" wrapText="1"/>
    </xf>
    <xf numFmtId="0" fontId="5" fillId="3" borderId="29" xfId="0" applyFont="1" applyFill="1" applyBorder="1" applyAlignment="1">
      <alignment horizontal="center" vertical="center" wrapText="1"/>
    </xf>
    <xf numFmtId="1" fontId="2" fillId="0" borderId="10" xfId="0" applyNumberFormat="1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 wrapText="1"/>
    </xf>
    <xf numFmtId="0" fontId="22" fillId="3" borderId="27" xfId="0" applyFont="1" applyFill="1" applyBorder="1" applyAlignment="1">
      <alignment horizontal="center" vertical="center" wrapText="1"/>
    </xf>
    <xf numFmtId="1" fontId="0" fillId="0" borderId="11" xfId="0" applyNumberFormat="1" applyBorder="1" applyAlignment="1">
      <alignment horizontal="center" vertical="center" wrapText="1"/>
    </xf>
    <xf numFmtId="1" fontId="0" fillId="0" borderId="30" xfId="0" applyNumberFormat="1" applyBorder="1" applyAlignment="1">
      <alignment horizontal="center" vertical="center" wrapText="1"/>
    </xf>
    <xf numFmtId="1" fontId="0" fillId="0" borderId="31" xfId="0" applyNumberFormat="1" applyBorder="1" applyAlignment="1">
      <alignment horizontal="center" vertical="center" wrapText="1"/>
    </xf>
    <xf numFmtId="0" fontId="22" fillId="3" borderId="32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1" fontId="0" fillId="0" borderId="2" xfId="0" applyNumberFormat="1" applyBorder="1" applyAlignment="1">
      <alignment horizontal="center" vertical="center" wrapText="1"/>
    </xf>
    <xf numFmtId="0" fontId="5" fillId="3" borderId="33" xfId="0" applyFont="1" applyFill="1" applyBorder="1" applyAlignment="1">
      <alignment horizontal="center" vertical="center" wrapText="1"/>
    </xf>
    <xf numFmtId="1" fontId="0" fillId="0" borderId="2" xfId="0" applyNumberFormat="1" applyFill="1" applyBorder="1" applyAlignment="1">
      <alignment horizontal="center" vertical="center" wrapText="1"/>
    </xf>
    <xf numFmtId="1" fontId="0" fillId="0" borderId="7" xfId="0" applyNumberFormat="1" applyFill="1" applyBorder="1" applyAlignment="1">
      <alignment horizontal="center" vertical="center" wrapText="1"/>
    </xf>
    <xf numFmtId="1" fontId="0" fillId="0" borderId="1" xfId="0" applyNumberFormat="1" applyFill="1" applyBorder="1" applyAlignment="1">
      <alignment horizontal="center" vertical="center" wrapText="1"/>
    </xf>
    <xf numFmtId="1" fontId="0" fillId="0" borderId="8" xfId="0" applyNumberFormat="1" applyFill="1" applyBorder="1" applyAlignment="1">
      <alignment horizontal="center" vertical="center" wrapText="1"/>
    </xf>
    <xf numFmtId="1" fontId="0" fillId="0" borderId="11" xfId="0" applyNumberFormat="1" applyFill="1" applyBorder="1" applyAlignment="1">
      <alignment horizontal="center" vertical="center" wrapText="1"/>
    </xf>
    <xf numFmtId="1" fontId="0" fillId="0" borderId="30" xfId="0" applyNumberFormat="1" applyFill="1" applyBorder="1" applyAlignment="1">
      <alignment horizontal="center" vertical="center" wrapText="1"/>
    </xf>
    <xf numFmtId="1" fontId="2" fillId="0" borderId="10" xfId="0" applyNumberFormat="1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1" xfId="0" applyFont="1" applyFill="1" applyBorder="1" applyAlignment="1">
      <alignment horizontal="center" vertical="center" wrapText="1"/>
    </xf>
    <xf numFmtId="1" fontId="0" fillId="0" borderId="31" xfId="0" applyNumberFormat="1" applyFill="1" applyBorder="1" applyAlignment="1">
      <alignment horizontal="center" vertical="center" wrapText="1"/>
    </xf>
    <xf numFmtId="0" fontId="0" fillId="2" borderId="9" xfId="0" applyFill="1" applyBorder="1" applyAlignment="1">
      <alignment horizontal="center" vertical="center" wrapText="1"/>
    </xf>
    <xf numFmtId="0" fontId="0" fillId="2" borderId="15" xfId="0" applyFill="1" applyBorder="1" applyAlignment="1">
      <alignment horizontal="center" vertical="center" wrapText="1"/>
    </xf>
    <xf numFmtId="0" fontId="0" fillId="2" borderId="14" xfId="0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4" fillId="0" borderId="1" xfId="0" pivotButton="1" applyFont="1" applyBorder="1" applyAlignment="1">
      <alignment horizontal="left" vertical="center" wrapText="1"/>
    </xf>
    <xf numFmtId="1" fontId="2" fillId="0" borderId="11" xfId="0" applyNumberFormat="1" applyFont="1" applyBorder="1" applyAlignment="1">
      <alignment horizontal="center" vertical="center" wrapText="1"/>
    </xf>
    <xf numFmtId="1" fontId="2" fillId="0" borderId="12" xfId="0" applyNumberFormat="1" applyFont="1" applyBorder="1" applyAlignment="1">
      <alignment horizontal="center" vertical="center" wrapText="1"/>
    </xf>
    <xf numFmtId="1" fontId="2" fillId="0" borderId="13" xfId="0" applyNumberFormat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0" fontId="1" fillId="0" borderId="25" xfId="0" applyFont="1" applyBorder="1" applyAlignment="1">
      <alignment horizontal="center" vertical="center" wrapText="1"/>
    </xf>
    <xf numFmtId="0" fontId="1" fillId="0" borderId="9" xfId="0" applyFont="1" applyBorder="1" applyAlignment="1">
      <alignment horizontal="center" vertical="center" wrapText="1"/>
    </xf>
    <xf numFmtId="0" fontId="1" fillId="0" borderId="15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0" fillId="2" borderId="9" xfId="0" applyFont="1" applyFill="1" applyBorder="1" applyAlignment="1">
      <alignment horizontal="center" vertical="center" wrapText="1"/>
    </xf>
    <xf numFmtId="0" fontId="0" fillId="2" borderId="15" xfId="0" applyFont="1" applyFill="1" applyBorder="1" applyAlignment="1">
      <alignment horizontal="center" vertical="center" wrapText="1"/>
    </xf>
    <xf numFmtId="0" fontId="0" fillId="2" borderId="14" xfId="0" applyFont="1" applyFill="1" applyBorder="1" applyAlignment="1">
      <alignment horizontal="center" vertical="center" wrapText="1"/>
    </xf>
  </cellXfs>
  <cellStyles count="42">
    <cellStyle name="20% - Colore 1" xfId="18" builtinId="30" customBuiltin="1"/>
    <cellStyle name="20% - Colore 2" xfId="22" builtinId="34" customBuiltin="1"/>
    <cellStyle name="20% - Colore 3" xfId="26" builtinId="38" customBuiltin="1"/>
    <cellStyle name="20% - Colore 4" xfId="30" builtinId="42" customBuiltin="1"/>
    <cellStyle name="20% - Colore 5" xfId="34" builtinId="46" customBuiltin="1"/>
    <cellStyle name="20% - Colore 6" xfId="38" builtinId="50" customBuiltin="1"/>
    <cellStyle name="40% - Colore 1" xfId="19" builtinId="31" customBuiltin="1"/>
    <cellStyle name="40% - Colore 2" xfId="23" builtinId="35" customBuiltin="1"/>
    <cellStyle name="40% - Colore 3" xfId="27" builtinId="39" customBuiltin="1"/>
    <cellStyle name="40% - Colore 4" xfId="31" builtinId="43" customBuiltin="1"/>
    <cellStyle name="40% - Colore 5" xfId="35" builtinId="47" customBuiltin="1"/>
    <cellStyle name="40% - Colore 6" xfId="39" builtinId="51" customBuiltin="1"/>
    <cellStyle name="60% - Colore 1" xfId="20" builtinId="32" customBuiltin="1"/>
    <cellStyle name="60% - Colore 2" xfId="24" builtinId="36" customBuiltin="1"/>
    <cellStyle name="60% - Colore 3" xfId="28" builtinId="40" customBuiltin="1"/>
    <cellStyle name="60% - Colore 4" xfId="32" builtinId="44" customBuiltin="1"/>
    <cellStyle name="60% - Colore 5" xfId="36" builtinId="48" customBuiltin="1"/>
    <cellStyle name="60% - Colore 6" xfId="40" builtinId="52" customBuiltin="1"/>
    <cellStyle name="Calcolo" xfId="10" builtinId="22" customBuiltin="1"/>
    <cellStyle name="Cella collegata" xfId="11" builtinId="24" customBuiltin="1"/>
    <cellStyle name="Cella da controllare" xfId="12" builtinId="23" customBuiltin="1"/>
    <cellStyle name="Colore 1" xfId="17" builtinId="29" customBuiltin="1"/>
    <cellStyle name="Colore 2" xfId="21" builtinId="33" customBuiltin="1"/>
    <cellStyle name="Colore 3" xfId="25" builtinId="37" customBuiltin="1"/>
    <cellStyle name="Colore 4" xfId="29" builtinId="41" customBuiltin="1"/>
    <cellStyle name="Colore 5" xfId="33" builtinId="45" customBuiltin="1"/>
    <cellStyle name="Colore 6" xfId="37" builtinId="49" customBuiltin="1"/>
    <cellStyle name="Input" xfId="8" builtinId="20" customBuiltin="1"/>
    <cellStyle name="Neutrale" xfId="7" builtinId="28" customBuiltin="1"/>
    <cellStyle name="Normale" xfId="0" builtinId="0"/>
    <cellStyle name="Nota" xfId="14" builtinId="10" customBuiltin="1"/>
    <cellStyle name="Output" xfId="9" builtinId="21" customBuiltin="1"/>
    <cellStyle name="Testo avviso" xfId="13" builtinId="11" customBuiltin="1"/>
    <cellStyle name="Testo descrittivo" xfId="15" builtinId="53" customBuiltin="1"/>
    <cellStyle name="Titolo 1" xfId="1" builtinId="16" customBuiltin="1"/>
    <cellStyle name="Titolo 2" xfId="2" builtinId="17" customBuiltin="1"/>
    <cellStyle name="Titolo 3" xfId="3" builtinId="18" customBuiltin="1"/>
    <cellStyle name="Titolo 4" xfId="4" builtinId="19" customBuiltin="1"/>
    <cellStyle name="Titolo 5" xfId="41"/>
    <cellStyle name="Totale" xfId="16" builtinId="25" customBuiltin="1"/>
    <cellStyle name="Valore non valido" xfId="6" builtinId="27" customBuiltin="1"/>
    <cellStyle name="Valore valido" xfId="5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342900</xdr:colOff>
      <xdr:row>2</xdr:row>
      <xdr:rowOff>85725</xdr:rowOff>
    </xdr:from>
    <xdr:to>
      <xdr:col>10</xdr:col>
      <xdr:colOff>819150</xdr:colOff>
      <xdr:row>3</xdr:row>
      <xdr:rowOff>409575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67825" y="466725"/>
          <a:ext cx="1428750" cy="80010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438150</xdr:colOff>
      <xdr:row>2</xdr:row>
      <xdr:rowOff>85725</xdr:rowOff>
    </xdr:from>
    <xdr:to>
      <xdr:col>7</xdr:col>
      <xdr:colOff>622300</xdr:colOff>
      <xdr:row>3</xdr:row>
      <xdr:rowOff>409575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19825" y="466725"/>
          <a:ext cx="1428750" cy="8001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2</xdr:row>
      <xdr:rowOff>95250</xdr:rowOff>
    </xdr:from>
    <xdr:to>
      <xdr:col>7</xdr:col>
      <xdr:colOff>942975</xdr:colOff>
      <xdr:row>3</xdr:row>
      <xdr:rowOff>419100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1460" y="461010"/>
          <a:ext cx="1461135" cy="80391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2</xdr:row>
      <xdr:rowOff>95250</xdr:rowOff>
    </xdr:from>
    <xdr:to>
      <xdr:col>7</xdr:col>
      <xdr:colOff>942975</xdr:colOff>
      <xdr:row>3</xdr:row>
      <xdr:rowOff>419100</xdr:rowOff>
    </xdr:to>
    <xdr:pic>
      <xdr:nvPicPr>
        <xdr:cNvPr id="5" name="Immagine 4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162800" y="476250"/>
          <a:ext cx="1428750" cy="8001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533400</xdr:colOff>
      <xdr:row>2</xdr:row>
      <xdr:rowOff>95250</xdr:rowOff>
    </xdr:from>
    <xdr:to>
      <xdr:col>7</xdr:col>
      <xdr:colOff>942975</xdr:colOff>
      <xdr:row>3</xdr:row>
      <xdr:rowOff>419100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871460" y="461010"/>
          <a:ext cx="1461135" cy="803910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561975</xdr:colOff>
      <xdr:row>2</xdr:row>
      <xdr:rowOff>85725</xdr:rowOff>
    </xdr:from>
    <xdr:to>
      <xdr:col>7</xdr:col>
      <xdr:colOff>971550</xdr:colOff>
      <xdr:row>3</xdr:row>
      <xdr:rowOff>409575</xdr:rowOff>
    </xdr:to>
    <xdr:pic>
      <xdr:nvPicPr>
        <xdr:cNvPr id="2" name="Immagin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00850" y="466725"/>
          <a:ext cx="1428750" cy="800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2:L109"/>
  <sheetViews>
    <sheetView tabSelected="1" zoomScale="55" zoomScaleNormal="55" workbookViewId="0">
      <selection activeCell="V51" sqref="V51"/>
    </sheetView>
  </sheetViews>
  <sheetFormatPr defaultRowHeight="15" x14ac:dyDescent="0.25"/>
  <cols>
    <col min="2" max="2" width="23.140625" customWidth="1"/>
    <col min="3" max="3" width="18.85546875" style="1" customWidth="1"/>
    <col min="4" max="5" width="14.28515625" customWidth="1"/>
    <col min="6" max="8" width="14.28515625" style="4" customWidth="1"/>
    <col min="9" max="9" width="14.28515625" customWidth="1"/>
    <col min="10" max="10" width="14.28515625" style="4" customWidth="1"/>
    <col min="11" max="11" width="14.28515625" customWidth="1"/>
    <col min="12" max="12" width="14.7109375" customWidth="1"/>
  </cols>
  <sheetData>
    <row r="2" spans="2:12" x14ac:dyDescent="0.25">
      <c r="I2" s="7"/>
      <c r="J2" s="7"/>
    </row>
    <row r="3" spans="2:12" ht="38.1" customHeight="1" x14ac:dyDescent="0.25">
      <c r="B3" s="56" t="s">
        <v>94</v>
      </c>
      <c r="C3" s="56"/>
      <c r="D3" s="56"/>
      <c r="E3" s="56"/>
      <c r="F3" s="11"/>
      <c r="G3" s="12"/>
      <c r="H3" s="11"/>
    </row>
    <row r="4" spans="2:12" ht="38.1" customHeight="1" x14ac:dyDescent="0.25">
      <c r="B4" s="56"/>
      <c r="C4" s="56"/>
      <c r="D4" s="56"/>
      <c r="E4" s="56"/>
      <c r="F4" s="11"/>
      <c r="G4" s="11"/>
      <c r="H4" s="11"/>
      <c r="I4" s="1"/>
      <c r="K4" s="1"/>
    </row>
    <row r="5" spans="2:12" ht="15.75" thickBot="1" x14ac:dyDescent="0.3"/>
    <row r="6" spans="2:12" s="2" customFormat="1" ht="45.75" customHeight="1" x14ac:dyDescent="0.25">
      <c r="B6" s="62" t="s">
        <v>50</v>
      </c>
      <c r="C6" s="60" t="s">
        <v>0</v>
      </c>
      <c r="D6" s="17" t="s">
        <v>33</v>
      </c>
      <c r="E6" s="57" t="s">
        <v>34</v>
      </c>
      <c r="F6" s="58"/>
      <c r="G6" s="58"/>
      <c r="H6" s="59"/>
      <c r="I6" s="57" t="s">
        <v>35</v>
      </c>
      <c r="J6" s="59"/>
      <c r="K6" s="17" t="s">
        <v>36</v>
      </c>
      <c r="L6" s="54" t="s">
        <v>40</v>
      </c>
    </row>
    <row r="7" spans="2:12" s="2" customFormat="1" ht="45.75" customHeight="1" thickBot="1" x14ac:dyDescent="0.3">
      <c r="B7" s="63"/>
      <c r="C7" s="61"/>
      <c r="D7" s="27" t="s">
        <v>42</v>
      </c>
      <c r="E7" s="27" t="s">
        <v>43</v>
      </c>
      <c r="F7" s="27" t="s">
        <v>44</v>
      </c>
      <c r="G7" s="27" t="s">
        <v>45</v>
      </c>
      <c r="H7" s="27" t="s">
        <v>46</v>
      </c>
      <c r="I7" s="27" t="s">
        <v>48</v>
      </c>
      <c r="J7" s="27" t="s">
        <v>49</v>
      </c>
      <c r="K7" s="28" t="s">
        <v>47</v>
      </c>
      <c r="L7" s="55"/>
    </row>
    <row r="8" spans="2:12" s="2" customFormat="1" ht="27" customHeight="1" x14ac:dyDescent="0.25">
      <c r="B8" s="51" t="s">
        <v>86</v>
      </c>
      <c r="C8" s="13" t="s">
        <v>53</v>
      </c>
      <c r="D8" s="42">
        <v>7.6716417910447765</v>
      </c>
      <c r="E8" s="42"/>
      <c r="F8" s="42">
        <v>3.9295774647887325</v>
      </c>
      <c r="G8" s="42">
        <v>3.7972972972972974</v>
      </c>
      <c r="H8" s="42">
        <v>4.5</v>
      </c>
      <c r="I8" s="42">
        <v>0.54285714285714282</v>
      </c>
      <c r="J8" s="42">
        <v>4.5294117647058822</v>
      </c>
      <c r="K8" s="42">
        <v>1.6178861788617886</v>
      </c>
      <c r="L8" s="33" t="s">
        <v>70</v>
      </c>
    </row>
    <row r="9" spans="2:12" s="2" customFormat="1" ht="27" customHeight="1" x14ac:dyDescent="0.25">
      <c r="B9" s="52"/>
      <c r="C9" s="5" t="s">
        <v>9</v>
      </c>
      <c r="D9" s="43">
        <v>5.875</v>
      </c>
      <c r="E9" s="43"/>
      <c r="F9" s="43">
        <v>3.8888888888888888</v>
      </c>
      <c r="G9" s="43">
        <v>1.6666666666666667</v>
      </c>
      <c r="H9" s="43"/>
      <c r="I9" s="43"/>
      <c r="J9" s="43">
        <v>5.125</v>
      </c>
      <c r="K9" s="43">
        <v>2.4285714285714284</v>
      </c>
      <c r="L9" s="29">
        <v>10</v>
      </c>
    </row>
    <row r="10" spans="2:12" s="2" customFormat="1" ht="27" customHeight="1" x14ac:dyDescent="0.25">
      <c r="B10" s="52"/>
      <c r="C10" s="5" t="s">
        <v>10</v>
      </c>
      <c r="D10" s="43">
        <v>35.6</v>
      </c>
      <c r="E10" s="43"/>
      <c r="F10" s="43">
        <v>3.6875</v>
      </c>
      <c r="G10" s="43">
        <v>4.958333333333333</v>
      </c>
      <c r="H10" s="43">
        <v>3.6666666666666665</v>
      </c>
      <c r="I10" s="43"/>
      <c r="J10" s="43">
        <v>8.1999999999999993</v>
      </c>
      <c r="K10" s="43">
        <v>5</v>
      </c>
      <c r="L10" s="29">
        <v>15</v>
      </c>
    </row>
    <row r="11" spans="2:12" s="2" customFormat="1" ht="27" customHeight="1" x14ac:dyDescent="0.25">
      <c r="B11" s="52"/>
      <c r="C11" s="38" t="s">
        <v>11</v>
      </c>
      <c r="D11" s="41">
        <v>7.6470588235294121</v>
      </c>
      <c r="E11" s="41"/>
      <c r="F11" s="41">
        <v>3.3125</v>
      </c>
      <c r="G11" s="41">
        <v>3.8928571428571428</v>
      </c>
      <c r="H11" s="41">
        <v>3</v>
      </c>
      <c r="I11" s="41"/>
      <c r="J11" s="41">
        <v>2.736842105263158</v>
      </c>
      <c r="K11" s="41">
        <v>4.0384615384615383</v>
      </c>
      <c r="L11" s="40">
        <v>120</v>
      </c>
    </row>
    <row r="12" spans="2:12" s="2" customFormat="1" ht="27" customHeight="1" thickBot="1" x14ac:dyDescent="0.3">
      <c r="B12" s="53"/>
      <c r="C12" s="15" t="s">
        <v>12</v>
      </c>
      <c r="D12" s="44"/>
      <c r="E12" s="44"/>
      <c r="F12" s="44"/>
      <c r="G12" s="44">
        <v>3</v>
      </c>
      <c r="H12" s="44"/>
      <c r="I12" s="44"/>
      <c r="J12" s="44">
        <v>0.4</v>
      </c>
      <c r="K12" s="44">
        <v>1.2105263157894737</v>
      </c>
      <c r="L12" s="30">
        <v>3</v>
      </c>
    </row>
    <row r="13" spans="2:12" s="2" customFormat="1" ht="27" customHeight="1" x14ac:dyDescent="0.25">
      <c r="B13" s="51" t="s">
        <v>87</v>
      </c>
      <c r="C13" s="13" t="s">
        <v>53</v>
      </c>
      <c r="D13" s="42">
        <v>9.6315789473684212</v>
      </c>
      <c r="E13" s="42"/>
      <c r="F13" s="42">
        <v>2.5</v>
      </c>
      <c r="G13" s="42">
        <v>2.3039215686274508</v>
      </c>
      <c r="H13" s="42">
        <v>1.6</v>
      </c>
      <c r="I13" s="42">
        <v>2.5</v>
      </c>
      <c r="J13" s="42">
        <v>3.4222222222222221</v>
      </c>
      <c r="K13" s="42">
        <v>6.3461538461538458</v>
      </c>
      <c r="L13" s="33" t="s">
        <v>70</v>
      </c>
    </row>
    <row r="14" spans="2:12" s="2" customFormat="1" ht="27" customHeight="1" x14ac:dyDescent="0.25">
      <c r="B14" s="52"/>
      <c r="C14" s="5" t="s">
        <v>9</v>
      </c>
      <c r="D14" s="43">
        <v>2.1592039800995027</v>
      </c>
      <c r="E14" s="43"/>
      <c r="F14" s="43">
        <v>2.086021505376344</v>
      </c>
      <c r="G14" s="43">
        <v>1.4385026737967914</v>
      </c>
      <c r="H14" s="43">
        <v>1.4666666666666666</v>
      </c>
      <c r="I14" s="43">
        <v>1</v>
      </c>
      <c r="J14" s="43">
        <v>0.9887640449438202</v>
      </c>
      <c r="K14" s="43">
        <v>2.809128630705394</v>
      </c>
      <c r="L14" s="29">
        <v>10</v>
      </c>
    </row>
    <row r="15" spans="2:12" s="2" customFormat="1" ht="27" customHeight="1" x14ac:dyDescent="0.25">
      <c r="B15" s="52"/>
      <c r="C15" s="5" t="s">
        <v>10</v>
      </c>
      <c r="D15" s="43">
        <v>2.9518518518518517</v>
      </c>
      <c r="E15" s="43"/>
      <c r="F15" s="43">
        <v>1.7037037037037037</v>
      </c>
      <c r="G15" s="43">
        <v>1.6946778711484594</v>
      </c>
      <c r="H15" s="43">
        <v>1.7637795275590551</v>
      </c>
      <c r="I15" s="43">
        <v>0.79338842975206614</v>
      </c>
      <c r="J15" s="43">
        <v>1.4941860465116279</v>
      </c>
      <c r="K15" s="43">
        <v>6.8038740920096856</v>
      </c>
      <c r="L15" s="29">
        <v>15</v>
      </c>
    </row>
    <row r="16" spans="2:12" s="2" customFormat="1" ht="27" customHeight="1" x14ac:dyDescent="0.25">
      <c r="B16" s="52"/>
      <c r="C16" s="38" t="s">
        <v>11</v>
      </c>
      <c r="D16" s="41">
        <v>8.0833333333333339</v>
      </c>
      <c r="E16" s="41"/>
      <c r="F16" s="41">
        <v>15.133333333333333</v>
      </c>
      <c r="G16" s="41">
        <v>2.1590909090909092</v>
      </c>
      <c r="H16" s="41">
        <v>2.1333333333333333</v>
      </c>
      <c r="I16" s="41">
        <v>1.9230769230769231</v>
      </c>
      <c r="J16" s="41">
        <v>2.2000000000000002</v>
      </c>
      <c r="K16" s="41">
        <v>5.1481481481481479</v>
      </c>
      <c r="L16" s="40">
        <v>120</v>
      </c>
    </row>
    <row r="17" spans="2:12" s="2" customFormat="1" ht="27" customHeight="1" thickBot="1" x14ac:dyDescent="0.3">
      <c r="B17" s="53"/>
      <c r="C17" s="15" t="s">
        <v>12</v>
      </c>
      <c r="D17" s="44">
        <v>2.25</v>
      </c>
      <c r="E17" s="44"/>
      <c r="F17" s="44">
        <v>1.3571428571428572</v>
      </c>
      <c r="G17" s="44">
        <v>2.5185185185185186</v>
      </c>
      <c r="H17" s="44"/>
      <c r="I17" s="44">
        <v>0.52941176470588236</v>
      </c>
      <c r="J17" s="44">
        <v>1.375</v>
      </c>
      <c r="K17" s="44">
        <v>2.4500000000000002</v>
      </c>
      <c r="L17" s="30">
        <v>3</v>
      </c>
    </row>
    <row r="18" spans="2:12" s="2" customFormat="1" ht="25.15" customHeight="1" x14ac:dyDescent="0.25">
      <c r="B18" s="51" t="s">
        <v>23</v>
      </c>
      <c r="C18" s="13" t="s">
        <v>53</v>
      </c>
      <c r="D18" s="42">
        <v>34.805555555555557</v>
      </c>
      <c r="E18" s="42">
        <v>7.5454545454545459</v>
      </c>
      <c r="F18" s="42">
        <v>3.2369477911646585</v>
      </c>
      <c r="G18" s="42">
        <v>11.127604166666666</v>
      </c>
      <c r="H18" s="42">
        <v>12.702127659574469</v>
      </c>
      <c r="I18" s="42">
        <v>3.8897637795275593</v>
      </c>
      <c r="J18" s="42">
        <v>18.176923076923078</v>
      </c>
      <c r="K18" s="42">
        <v>46.674107142857146</v>
      </c>
      <c r="L18" s="33" t="s">
        <v>70</v>
      </c>
    </row>
    <row r="19" spans="2:12" s="2" customFormat="1" ht="25.15" customHeight="1" x14ac:dyDescent="0.25">
      <c r="B19" s="52"/>
      <c r="C19" s="5" t="s">
        <v>9</v>
      </c>
      <c r="D19" s="43">
        <v>5.5292035398230093</v>
      </c>
      <c r="E19" s="43">
        <v>2.4042553191489362</v>
      </c>
      <c r="F19" s="43">
        <v>2.4951923076923075</v>
      </c>
      <c r="G19" s="43">
        <v>1.7611241217798594</v>
      </c>
      <c r="H19" s="43">
        <v>2</v>
      </c>
      <c r="I19" s="43">
        <v>5.337662337662338</v>
      </c>
      <c r="J19" s="43">
        <v>5.4282352941176475</v>
      </c>
      <c r="K19" s="43">
        <v>3.6644591611479029</v>
      </c>
      <c r="L19" s="29">
        <v>10</v>
      </c>
    </row>
    <row r="20" spans="2:12" s="2" customFormat="1" ht="25.15" customHeight="1" x14ac:dyDescent="0.25">
      <c r="B20" s="52"/>
      <c r="C20" s="5" t="s">
        <v>10</v>
      </c>
      <c r="D20" s="43">
        <v>94.231155778894475</v>
      </c>
      <c r="E20" s="43">
        <v>26.004754358161648</v>
      </c>
      <c r="F20" s="43">
        <v>14.034527687296418</v>
      </c>
      <c r="G20" s="43">
        <v>10.402283411685696</v>
      </c>
      <c r="H20" s="43">
        <v>12.51592356687898</v>
      </c>
      <c r="I20" s="43">
        <v>68.491279069767444</v>
      </c>
      <c r="J20" s="43">
        <v>75.174509803921566</v>
      </c>
      <c r="K20" s="43">
        <v>35.128514056224901</v>
      </c>
      <c r="L20" s="29">
        <v>15</v>
      </c>
    </row>
    <row r="21" spans="2:12" s="2" customFormat="1" ht="25.15" customHeight="1" x14ac:dyDescent="0.25">
      <c r="B21" s="52"/>
      <c r="C21" s="38" t="s">
        <v>11</v>
      </c>
      <c r="D21" s="41">
        <v>65.21052631578948</v>
      </c>
      <c r="E21" s="41">
        <v>3.75</v>
      </c>
      <c r="F21" s="41">
        <v>6.4130434782608692</v>
      </c>
      <c r="G21" s="41">
        <v>16.770642201834864</v>
      </c>
      <c r="H21" s="41">
        <v>14.421052631578947</v>
      </c>
      <c r="I21" s="41">
        <v>21.923076923076923</v>
      </c>
      <c r="J21" s="41">
        <v>36.0625</v>
      </c>
      <c r="K21" s="41">
        <v>60.571428571428569</v>
      </c>
      <c r="L21" s="40">
        <v>120</v>
      </c>
    </row>
    <row r="22" spans="2:12" s="2" customFormat="1" ht="25.15" customHeight="1" thickBot="1" x14ac:dyDescent="0.3">
      <c r="B22" s="53"/>
      <c r="C22" s="15" t="s">
        <v>12</v>
      </c>
      <c r="D22" s="44">
        <v>1.967741935483871</v>
      </c>
      <c r="E22" s="44"/>
      <c r="F22" s="44">
        <v>1.3571428571428572</v>
      </c>
      <c r="G22" s="44">
        <v>2.0353982300884956</v>
      </c>
      <c r="H22" s="44">
        <v>3</v>
      </c>
      <c r="I22" s="44">
        <v>2.3888888888888888</v>
      </c>
      <c r="J22" s="44">
        <v>2.0769230769230771</v>
      </c>
      <c r="K22" s="44">
        <v>2.6944444444444446</v>
      </c>
      <c r="L22" s="30">
        <v>3</v>
      </c>
    </row>
    <row r="23" spans="2:12" s="2" customFormat="1" ht="25.15" customHeight="1" x14ac:dyDescent="0.25">
      <c r="B23" s="51" t="s">
        <v>52</v>
      </c>
      <c r="C23" s="13" t="s">
        <v>53</v>
      </c>
      <c r="D23" s="42">
        <v>117.32474226804123</v>
      </c>
      <c r="E23" s="42">
        <v>13.40625</v>
      </c>
      <c r="F23" s="42">
        <v>8.6456310679611654</v>
      </c>
      <c r="G23" s="42">
        <v>10.584070796460177</v>
      </c>
      <c r="H23" s="42">
        <v>11.099173553719009</v>
      </c>
      <c r="I23" s="42">
        <v>40.61904761904762</v>
      </c>
      <c r="J23" s="42">
        <v>63.297872340425535</v>
      </c>
      <c r="K23" s="42">
        <v>30.369515011547342</v>
      </c>
      <c r="L23" s="33" t="s">
        <v>70</v>
      </c>
    </row>
    <row r="24" spans="2:12" s="2" customFormat="1" ht="25.15" customHeight="1" x14ac:dyDescent="0.25">
      <c r="B24" s="52"/>
      <c r="C24" s="5" t="s">
        <v>9</v>
      </c>
      <c r="D24" s="43">
        <v>15.543209876543211</v>
      </c>
      <c r="E24" s="43">
        <v>6.166666666666667</v>
      </c>
      <c r="F24" s="43">
        <v>8.5270270270270263</v>
      </c>
      <c r="G24" s="43">
        <v>4.1122448979591839</v>
      </c>
      <c r="H24" s="43">
        <v>10.75</v>
      </c>
      <c r="I24" s="43">
        <v>7.5982905982905979</v>
      </c>
      <c r="J24" s="43">
        <v>11.069767441860465</v>
      </c>
      <c r="K24" s="43">
        <v>16.200704225352112</v>
      </c>
      <c r="L24" s="29">
        <v>10</v>
      </c>
    </row>
    <row r="25" spans="2:12" s="2" customFormat="1" ht="25.15" customHeight="1" x14ac:dyDescent="0.25">
      <c r="B25" s="52"/>
      <c r="C25" s="5" t="s">
        <v>10</v>
      </c>
      <c r="D25" s="43">
        <v>91.157635467980299</v>
      </c>
      <c r="E25" s="43">
        <v>24.528662420382165</v>
      </c>
      <c r="F25" s="43">
        <v>17.377142857142857</v>
      </c>
      <c r="G25" s="43">
        <v>15.939546599496222</v>
      </c>
      <c r="H25" s="43">
        <v>14.469387755102041</v>
      </c>
      <c r="I25" s="43">
        <v>35.758426966292134</v>
      </c>
      <c r="J25" s="43">
        <v>36.033333333333331</v>
      </c>
      <c r="K25" s="43">
        <v>29.591928251121075</v>
      </c>
      <c r="L25" s="29">
        <v>15</v>
      </c>
    </row>
    <row r="26" spans="2:12" s="2" customFormat="1" ht="25.15" customHeight="1" x14ac:dyDescent="0.25">
      <c r="B26" s="52"/>
      <c r="C26" s="38" t="s">
        <v>11</v>
      </c>
      <c r="D26" s="41">
        <v>4</v>
      </c>
      <c r="E26" s="41">
        <v>16.274509803921568</v>
      </c>
      <c r="F26" s="41">
        <v>9.1904761904761898</v>
      </c>
      <c r="G26" s="41">
        <v>12.803149606299213</v>
      </c>
      <c r="H26" s="41">
        <v>7.8</v>
      </c>
      <c r="I26" s="41">
        <v>2.4285714285714284</v>
      </c>
      <c r="J26" s="41">
        <v>26.816666666666666</v>
      </c>
      <c r="K26" s="41">
        <v>32.320754716981135</v>
      </c>
      <c r="L26" s="40">
        <v>120</v>
      </c>
    </row>
    <row r="27" spans="2:12" s="2" customFormat="1" ht="25.15" customHeight="1" thickBot="1" x14ac:dyDescent="0.3">
      <c r="B27" s="53"/>
      <c r="C27" s="15" t="s">
        <v>12</v>
      </c>
      <c r="D27" s="44">
        <v>2</v>
      </c>
      <c r="E27" s="44">
        <v>3.3333333333333335</v>
      </c>
      <c r="F27" s="44">
        <v>9.25</v>
      </c>
      <c r="G27" s="44">
        <v>14.333333333333334</v>
      </c>
      <c r="H27" s="44"/>
      <c r="I27" s="44">
        <v>1.3333333333333333</v>
      </c>
      <c r="J27" s="44"/>
      <c r="K27" s="44"/>
      <c r="L27" s="30">
        <v>3</v>
      </c>
    </row>
    <row r="28" spans="2:12" s="2" customFormat="1" ht="25.15" customHeight="1" x14ac:dyDescent="0.25">
      <c r="B28" s="51" t="s">
        <v>24</v>
      </c>
      <c r="C28" s="13" t="s">
        <v>53</v>
      </c>
      <c r="D28" s="42">
        <v>28.519685039370078</v>
      </c>
      <c r="E28" s="42">
        <v>85.850467289719631</v>
      </c>
      <c r="F28" s="42">
        <v>11.473118279569892</v>
      </c>
      <c r="G28" s="42">
        <v>15.702127659574469</v>
      </c>
      <c r="H28" s="42">
        <v>8.6101694915254239</v>
      </c>
      <c r="I28" s="42">
        <v>19.794117647058822</v>
      </c>
      <c r="J28" s="42">
        <v>29.225806451612904</v>
      </c>
      <c r="K28" s="42">
        <v>17.327014218009477</v>
      </c>
      <c r="L28" s="33" t="s">
        <v>70</v>
      </c>
    </row>
    <row r="29" spans="2:12" s="2" customFormat="1" ht="25.15" customHeight="1" x14ac:dyDescent="0.25">
      <c r="B29" s="52"/>
      <c r="C29" s="5" t="s">
        <v>9</v>
      </c>
      <c r="D29" s="43">
        <v>17.600397614314115</v>
      </c>
      <c r="E29" s="43">
        <v>14.161290322580646</v>
      </c>
      <c r="F29" s="43">
        <v>11.930041152263374</v>
      </c>
      <c r="G29" s="43">
        <v>10.276388888888889</v>
      </c>
      <c r="H29" s="43">
        <v>7.7179487179487181</v>
      </c>
      <c r="I29" s="43">
        <v>14.28</v>
      </c>
      <c r="J29" s="43">
        <v>21.24625267665953</v>
      </c>
      <c r="K29" s="43">
        <v>18.39797639123103</v>
      </c>
      <c r="L29" s="29">
        <v>10</v>
      </c>
    </row>
    <row r="30" spans="2:12" s="2" customFormat="1" ht="25.15" customHeight="1" x14ac:dyDescent="0.25">
      <c r="B30" s="52"/>
      <c r="C30" s="5" t="s">
        <v>10</v>
      </c>
      <c r="D30" s="43">
        <v>137.02180685358255</v>
      </c>
      <c r="E30" s="43">
        <v>66.690978886756241</v>
      </c>
      <c r="F30" s="43">
        <v>33.261788617886182</v>
      </c>
      <c r="G30" s="43">
        <v>38.491255961844196</v>
      </c>
      <c r="H30" s="43">
        <v>11.883018867924529</v>
      </c>
      <c r="I30" s="43">
        <v>41.771897810218981</v>
      </c>
      <c r="J30" s="43">
        <v>70.73163418290855</v>
      </c>
      <c r="K30" s="43">
        <v>87.62411347517731</v>
      </c>
      <c r="L30" s="29">
        <v>15</v>
      </c>
    </row>
    <row r="31" spans="2:12" s="2" customFormat="1" ht="25.15" customHeight="1" x14ac:dyDescent="0.25">
      <c r="B31" s="52"/>
      <c r="C31" s="38" t="s">
        <v>11</v>
      </c>
      <c r="D31" s="41">
        <v>17.214285714285715</v>
      </c>
      <c r="E31" s="41">
        <v>74.065789473684205</v>
      </c>
      <c r="F31" s="41">
        <v>6.211267605633803</v>
      </c>
      <c r="G31" s="41">
        <v>26.32421875</v>
      </c>
      <c r="H31" s="41">
        <v>8.615384615384615</v>
      </c>
      <c r="I31" s="41">
        <v>15.615384615384615</v>
      </c>
      <c r="J31" s="41">
        <v>14.166666666666666</v>
      </c>
      <c r="K31" s="41">
        <v>34.654867256637168</v>
      </c>
      <c r="L31" s="40">
        <v>120</v>
      </c>
    </row>
    <row r="32" spans="2:12" s="2" customFormat="1" ht="25.15" customHeight="1" thickBot="1" x14ac:dyDescent="0.3">
      <c r="B32" s="53"/>
      <c r="C32" s="15" t="s">
        <v>12</v>
      </c>
      <c r="D32" s="16">
        <v>4.27536231884058</v>
      </c>
      <c r="E32" s="16"/>
      <c r="F32" s="44">
        <f>38/20</f>
        <v>1.9</v>
      </c>
      <c r="G32" s="44">
        <v>27.953947368421051</v>
      </c>
      <c r="H32" s="16">
        <v>1.7391304347826086</v>
      </c>
      <c r="I32" s="44">
        <f>60/19</f>
        <v>3.1578947368421053</v>
      </c>
      <c r="J32" s="16">
        <v>3.76</v>
      </c>
      <c r="K32" s="16">
        <v>2.48</v>
      </c>
      <c r="L32" s="30">
        <v>3</v>
      </c>
    </row>
    <row r="33" spans="2:12" s="2" customFormat="1" ht="25.15" customHeight="1" x14ac:dyDescent="0.25">
      <c r="B33" s="51" t="s">
        <v>25</v>
      </c>
      <c r="C33" s="13" t="s">
        <v>53</v>
      </c>
      <c r="D33" s="14">
        <v>12.333333333333334</v>
      </c>
      <c r="E33" s="14">
        <v>102.25</v>
      </c>
      <c r="F33" s="14">
        <v>40.5</v>
      </c>
      <c r="G33" s="42">
        <v>63.055614973262031</v>
      </c>
      <c r="H33" s="42">
        <v>88</v>
      </c>
      <c r="I33" s="42">
        <v>1</v>
      </c>
      <c r="J33" s="42">
        <v>113.48736462093864</v>
      </c>
      <c r="K33" s="14">
        <v>50.050387596899228</v>
      </c>
      <c r="L33" s="33" t="s">
        <v>70</v>
      </c>
    </row>
    <row r="34" spans="2:12" s="2" customFormat="1" ht="25.15" customHeight="1" x14ac:dyDescent="0.25">
      <c r="B34" s="52"/>
      <c r="C34" s="5" t="s">
        <v>9</v>
      </c>
      <c r="D34" s="3">
        <v>15.507157464212678</v>
      </c>
      <c r="E34" s="3">
        <v>22.55140186915888</v>
      </c>
      <c r="F34" s="3">
        <v>17.880239520958085</v>
      </c>
      <c r="G34" s="43">
        <v>24.760330578512395</v>
      </c>
      <c r="H34" s="43">
        <v>23.685185185185187</v>
      </c>
      <c r="I34" s="43">
        <v>24.023121387283236</v>
      </c>
      <c r="J34" s="43">
        <v>15.861654135338346</v>
      </c>
      <c r="K34" s="3">
        <v>19.018691588785046</v>
      </c>
      <c r="L34" s="29">
        <v>10</v>
      </c>
    </row>
    <row r="35" spans="2:12" s="2" customFormat="1" ht="25.15" customHeight="1" x14ac:dyDescent="0.25">
      <c r="B35" s="52"/>
      <c r="C35" s="5" t="s">
        <v>10</v>
      </c>
      <c r="D35" s="43">
        <v>122.61012183692596</v>
      </c>
      <c r="E35" s="3">
        <v>75.124293785310741</v>
      </c>
      <c r="F35" s="3">
        <v>68.238013698630141</v>
      </c>
      <c r="G35" s="43">
        <v>62.362131610819539</v>
      </c>
      <c r="H35" s="43">
        <v>139.85929648241205</v>
      </c>
      <c r="I35" s="43">
        <v>134.2295081967213</v>
      </c>
      <c r="J35" s="43">
        <v>95.837232960325537</v>
      </c>
      <c r="K35" s="3">
        <v>82.653958944281527</v>
      </c>
      <c r="L35" s="29">
        <v>15</v>
      </c>
    </row>
    <row r="36" spans="2:12" s="2" customFormat="1" ht="25.15" customHeight="1" x14ac:dyDescent="0.25">
      <c r="B36" s="52"/>
      <c r="C36" s="38" t="s">
        <v>11</v>
      </c>
      <c r="D36" s="39">
        <v>7.6</v>
      </c>
      <c r="E36" s="39">
        <v>60.612903225806448</v>
      </c>
      <c r="F36" s="39">
        <v>13.227272727272727</v>
      </c>
      <c r="G36" s="41">
        <v>58.0126582278481</v>
      </c>
      <c r="H36" s="41">
        <v>0</v>
      </c>
      <c r="I36" s="41">
        <v>2</v>
      </c>
      <c r="J36" s="41">
        <v>52.904761904761905</v>
      </c>
      <c r="K36" s="41">
        <v>47.908045977011497</v>
      </c>
      <c r="L36" s="40">
        <v>120</v>
      </c>
    </row>
    <row r="37" spans="2:12" s="2" customFormat="1" ht="25.15" customHeight="1" thickBot="1" x14ac:dyDescent="0.3">
      <c r="B37" s="53"/>
      <c r="C37" s="15" t="s">
        <v>12</v>
      </c>
      <c r="D37" s="16">
        <v>1.7124999999999999</v>
      </c>
      <c r="E37" s="44">
        <f>43/6</f>
        <v>7.166666666666667</v>
      </c>
      <c r="F37" s="44">
        <f>50/10</f>
        <v>5</v>
      </c>
      <c r="G37" s="44">
        <v>30.586956521739129</v>
      </c>
      <c r="H37" s="44">
        <v>1</v>
      </c>
      <c r="I37" s="44"/>
      <c r="J37" s="44">
        <f>396/29</f>
        <v>13.655172413793103</v>
      </c>
      <c r="K37" s="44">
        <v>24.292307692307691</v>
      </c>
      <c r="L37" s="30">
        <v>3</v>
      </c>
    </row>
    <row r="38" spans="2:12" s="2" customFormat="1" ht="25.15" customHeight="1" x14ac:dyDescent="0.25">
      <c r="B38" s="51" t="s">
        <v>26</v>
      </c>
      <c r="C38" s="13" t="s">
        <v>53</v>
      </c>
      <c r="D38" s="14">
        <v>14.285714285714286</v>
      </c>
      <c r="E38" s="14">
        <v>24.833333333333332</v>
      </c>
      <c r="F38" s="14">
        <v>91.010869565217391</v>
      </c>
      <c r="G38" s="14">
        <v>89.357142857142861</v>
      </c>
      <c r="H38" s="14">
        <v>3.4444444444444446</v>
      </c>
      <c r="I38" s="42">
        <v>41.882352941176471</v>
      </c>
      <c r="J38" s="14">
        <v>28.75</v>
      </c>
      <c r="K38" s="14">
        <v>26.965217391304346</v>
      </c>
      <c r="L38" s="33" t="s">
        <v>70</v>
      </c>
    </row>
    <row r="39" spans="2:12" s="2" customFormat="1" ht="25.15" customHeight="1" x14ac:dyDescent="0.25">
      <c r="B39" s="52"/>
      <c r="C39" s="5" t="s">
        <v>9</v>
      </c>
      <c r="D39" s="3">
        <v>9.3507692307692309</v>
      </c>
      <c r="E39" s="3">
        <v>10.444444444444445</v>
      </c>
      <c r="F39" s="3">
        <v>39.116883116883116</v>
      </c>
      <c r="G39" s="3">
        <v>15.101351351351351</v>
      </c>
      <c r="H39" s="3">
        <v>40.046875</v>
      </c>
      <c r="I39" s="3">
        <v>16.603174603174605</v>
      </c>
      <c r="J39" s="3">
        <v>13.008474576271187</v>
      </c>
      <c r="K39" s="3">
        <v>13.590909090909092</v>
      </c>
      <c r="L39" s="29">
        <v>10</v>
      </c>
    </row>
    <row r="40" spans="2:12" s="2" customFormat="1" ht="25.15" customHeight="1" x14ac:dyDescent="0.25">
      <c r="B40" s="52"/>
      <c r="C40" s="5" t="s">
        <v>10</v>
      </c>
      <c r="D40" s="3">
        <v>44.481792717086833</v>
      </c>
      <c r="E40" s="3">
        <v>23.708333333333332</v>
      </c>
      <c r="F40" s="3">
        <v>78.251851851851853</v>
      </c>
      <c r="G40" s="3">
        <v>79.212686567164184</v>
      </c>
      <c r="H40" s="3">
        <v>35.81818181818182</v>
      </c>
      <c r="I40" s="3">
        <v>108.875</v>
      </c>
      <c r="J40" s="3">
        <v>63.382352941176471</v>
      </c>
      <c r="K40" s="3">
        <v>47.502293577981654</v>
      </c>
      <c r="L40" s="29">
        <v>15</v>
      </c>
    </row>
    <row r="41" spans="2:12" s="2" customFormat="1" ht="25.15" customHeight="1" x14ac:dyDescent="0.25">
      <c r="B41" s="52"/>
      <c r="C41" s="38" t="s">
        <v>11</v>
      </c>
      <c r="D41" s="39">
        <v>6.1111111111111107</v>
      </c>
      <c r="E41" s="39">
        <v>18</v>
      </c>
      <c r="F41" s="39">
        <v>114.81481481481481</v>
      </c>
      <c r="G41" s="39">
        <v>60.470588235294116</v>
      </c>
      <c r="H41" s="39">
        <v>105.66666666666667</v>
      </c>
      <c r="I41" s="39">
        <v>32.454545454545453</v>
      </c>
      <c r="J41" s="39">
        <v>4.1111111111111107</v>
      </c>
      <c r="K41" s="39">
        <v>34.310344827586206</v>
      </c>
      <c r="L41" s="40">
        <v>120</v>
      </c>
    </row>
    <row r="42" spans="2:12" s="2" customFormat="1" ht="25.15" customHeight="1" thickBot="1" x14ac:dyDescent="0.3">
      <c r="B42" s="53"/>
      <c r="C42" s="15" t="s">
        <v>12</v>
      </c>
      <c r="D42" s="16">
        <v>2.15</v>
      </c>
      <c r="E42" s="16"/>
      <c r="F42" s="16">
        <v>5</v>
      </c>
      <c r="G42" s="44">
        <f>74/27</f>
        <v>2.7407407407407409</v>
      </c>
      <c r="H42" s="16">
        <v>3</v>
      </c>
      <c r="I42" s="16">
        <v>2.5714285714285716</v>
      </c>
      <c r="J42" s="16">
        <v>2.85</v>
      </c>
      <c r="K42" s="16">
        <v>21.551724137931036</v>
      </c>
      <c r="L42" s="30">
        <v>3</v>
      </c>
    </row>
    <row r="43" spans="2:12" s="2" customFormat="1" ht="25.15" customHeight="1" x14ac:dyDescent="0.25">
      <c r="B43" s="51" t="s">
        <v>27</v>
      </c>
      <c r="C43" s="13" t="s">
        <v>53</v>
      </c>
      <c r="D43" s="14">
        <v>19.09375</v>
      </c>
      <c r="E43" s="14">
        <v>12.901960784313726</v>
      </c>
      <c r="F43" s="14">
        <v>58.918367346938773</v>
      </c>
      <c r="G43" s="14">
        <v>12.355140186915888</v>
      </c>
      <c r="H43" s="14">
        <v>70.680000000000007</v>
      </c>
      <c r="I43" s="14">
        <v>7.8620689655172411</v>
      </c>
      <c r="J43" s="14">
        <v>17.5</v>
      </c>
      <c r="K43" s="14">
        <v>43.56666666666667</v>
      </c>
      <c r="L43" s="33" t="s">
        <v>70</v>
      </c>
    </row>
    <row r="44" spans="2:12" s="2" customFormat="1" ht="25.15" customHeight="1" x14ac:dyDescent="0.25">
      <c r="B44" s="52"/>
      <c r="C44" s="5" t="s">
        <v>9</v>
      </c>
      <c r="D44" s="3">
        <v>14.273348519362187</v>
      </c>
      <c r="E44" s="3">
        <v>9.5384615384615383</v>
      </c>
      <c r="F44" s="3">
        <v>13.18</v>
      </c>
      <c r="G44" s="3">
        <v>10.824884792626728</v>
      </c>
      <c r="H44" s="3">
        <v>15.105263157894736</v>
      </c>
      <c r="I44" s="3">
        <v>18.706827309236949</v>
      </c>
      <c r="J44" s="3">
        <v>12.623456790123457</v>
      </c>
      <c r="K44" s="3">
        <v>16.1453154875717</v>
      </c>
      <c r="L44" s="29">
        <v>10</v>
      </c>
    </row>
    <row r="45" spans="2:12" s="2" customFormat="1" ht="25.15" customHeight="1" x14ac:dyDescent="0.25">
      <c r="B45" s="52"/>
      <c r="C45" s="5" t="s">
        <v>10</v>
      </c>
      <c r="D45" s="3">
        <v>37.801633605600934</v>
      </c>
      <c r="E45" s="3">
        <v>11.338926174496644</v>
      </c>
      <c r="F45" s="3">
        <v>50.877598152424945</v>
      </c>
      <c r="G45" s="3">
        <v>17.909313725490197</v>
      </c>
      <c r="H45" s="3">
        <v>56.037313432835823</v>
      </c>
      <c r="I45" s="43">
        <v>100.5792349726776</v>
      </c>
      <c r="J45" s="3">
        <v>39.463035019455255</v>
      </c>
      <c r="K45" s="3">
        <v>77.415717539863323</v>
      </c>
      <c r="L45" s="29">
        <v>15</v>
      </c>
    </row>
    <row r="46" spans="2:12" s="2" customFormat="1" ht="25.15" customHeight="1" x14ac:dyDescent="0.25">
      <c r="B46" s="52"/>
      <c r="C46" s="38" t="s">
        <v>11</v>
      </c>
      <c r="D46" s="39">
        <v>40.352941176470587</v>
      </c>
      <c r="E46" s="39">
        <v>27.176470588235293</v>
      </c>
      <c r="F46" s="39">
        <v>76.870967741935488</v>
      </c>
      <c r="G46" s="39">
        <v>19.227272727272727</v>
      </c>
      <c r="H46" s="39">
        <v>55.666666666666664</v>
      </c>
      <c r="I46" s="39">
        <v>2.6842105263157894</v>
      </c>
      <c r="J46" s="39">
        <v>24.666666666666668</v>
      </c>
      <c r="K46" s="39">
        <v>67.161290322580641</v>
      </c>
      <c r="L46" s="40">
        <v>120</v>
      </c>
    </row>
    <row r="47" spans="2:12" s="2" customFormat="1" ht="25.15" customHeight="1" thickBot="1" x14ac:dyDescent="0.3">
      <c r="B47" s="53"/>
      <c r="C47" s="15" t="s">
        <v>12</v>
      </c>
      <c r="D47" s="16">
        <v>2.5384615384615383</v>
      </c>
      <c r="E47" s="16"/>
      <c r="F47" s="16">
        <v>6.8260869565217392</v>
      </c>
      <c r="G47" s="16">
        <v>5.68</v>
      </c>
      <c r="H47" s="16">
        <v>7</v>
      </c>
      <c r="I47" s="16">
        <v>5</v>
      </c>
      <c r="J47" s="16">
        <v>3.4761904761904763</v>
      </c>
      <c r="K47" s="16">
        <v>3.5882352941176472</v>
      </c>
      <c r="L47" s="30">
        <v>3</v>
      </c>
    </row>
    <row r="48" spans="2:12" s="2" customFormat="1" ht="25.15" customHeight="1" x14ac:dyDescent="0.25">
      <c r="B48" s="51" t="s">
        <v>28</v>
      </c>
      <c r="C48" s="13" t="s">
        <v>53</v>
      </c>
      <c r="D48" s="14">
        <v>14.79245283018868</v>
      </c>
      <c r="E48" s="14"/>
      <c r="F48" s="14">
        <v>33.017094017094017</v>
      </c>
      <c r="G48" s="14">
        <v>23.389150943396228</v>
      </c>
      <c r="H48" s="14">
        <v>54.275862068965516</v>
      </c>
      <c r="I48" s="14">
        <v>1.3076923076923077</v>
      </c>
      <c r="J48" s="14">
        <v>18.204545454545453</v>
      </c>
      <c r="K48" s="14">
        <v>13.363636363636363</v>
      </c>
      <c r="L48" s="33" t="s">
        <v>70</v>
      </c>
    </row>
    <row r="49" spans="2:12" s="2" customFormat="1" ht="25.15" customHeight="1" x14ac:dyDescent="0.25">
      <c r="B49" s="52"/>
      <c r="C49" s="5" t="s">
        <v>9</v>
      </c>
      <c r="D49" s="3">
        <v>5.6583463338533537</v>
      </c>
      <c r="E49" s="3"/>
      <c r="F49" s="3">
        <v>21.790983606557376</v>
      </c>
      <c r="G49" s="3">
        <v>14.412731006160165</v>
      </c>
      <c r="H49" s="3">
        <v>15.78125</v>
      </c>
      <c r="I49" s="3">
        <v>10.991477272727273</v>
      </c>
      <c r="J49" s="3">
        <v>12.725609756097562</v>
      </c>
      <c r="K49" s="3">
        <v>11.439325842696629</v>
      </c>
      <c r="L49" s="29">
        <v>10</v>
      </c>
    </row>
    <row r="50" spans="2:12" s="2" customFormat="1" ht="25.15" customHeight="1" x14ac:dyDescent="0.25">
      <c r="B50" s="52"/>
      <c r="C50" s="5" t="s">
        <v>10</v>
      </c>
      <c r="D50" s="3">
        <v>31.366766467065869</v>
      </c>
      <c r="E50" s="43">
        <v>225.4</v>
      </c>
      <c r="F50" s="3">
        <v>24.741219963031423</v>
      </c>
      <c r="G50" s="3">
        <v>58.575221238938056</v>
      </c>
      <c r="H50" s="3">
        <v>90.109890109890117</v>
      </c>
      <c r="I50" s="3">
        <v>36.651685393258425</v>
      </c>
      <c r="J50" s="3">
        <v>24.995341614906831</v>
      </c>
      <c r="K50" s="3">
        <v>26.23469387755102</v>
      </c>
      <c r="L50" s="29">
        <v>15</v>
      </c>
    </row>
    <row r="51" spans="2:12" s="2" customFormat="1" ht="25.15" customHeight="1" x14ac:dyDescent="0.25">
      <c r="B51" s="52"/>
      <c r="C51" s="38" t="s">
        <v>11</v>
      </c>
      <c r="D51" s="39">
        <v>4.3666666666666663</v>
      </c>
      <c r="E51" s="39"/>
      <c r="F51" s="41">
        <v>28.0752688172043</v>
      </c>
      <c r="G51" s="41">
        <v>40.402116402116405</v>
      </c>
      <c r="H51" s="41">
        <v>114.88235294117646</v>
      </c>
      <c r="I51" s="41">
        <v>3.1111111111111112</v>
      </c>
      <c r="J51" s="39">
        <v>14.904761904761905</v>
      </c>
      <c r="K51" s="39">
        <v>13.671171171171171</v>
      </c>
      <c r="L51" s="40">
        <v>120</v>
      </c>
    </row>
    <row r="52" spans="2:12" s="2" customFormat="1" ht="25.15" customHeight="1" thickBot="1" x14ac:dyDescent="0.3">
      <c r="B52" s="53"/>
      <c r="C52" s="15" t="s">
        <v>12</v>
      </c>
      <c r="D52" s="16">
        <v>8.5869565217391308</v>
      </c>
      <c r="E52" s="16"/>
      <c r="F52" s="44">
        <f>49/12</f>
        <v>4.083333333333333</v>
      </c>
      <c r="G52" s="44">
        <v>9.3035714285714288</v>
      </c>
      <c r="H52" s="44"/>
      <c r="I52" s="44">
        <v>7.8461538461538458</v>
      </c>
      <c r="J52" s="16">
        <v>15.285714285714286</v>
      </c>
      <c r="K52" s="16">
        <v>3.6538461538461537</v>
      </c>
      <c r="L52" s="30">
        <v>3</v>
      </c>
    </row>
    <row r="53" spans="2:12" s="2" customFormat="1" ht="25.15" customHeight="1" x14ac:dyDescent="0.25">
      <c r="B53" s="51" t="s">
        <v>56</v>
      </c>
      <c r="C53" s="13" t="s">
        <v>53</v>
      </c>
      <c r="D53" s="14">
        <v>13.978723404255319</v>
      </c>
      <c r="E53" s="14">
        <v>2.9</v>
      </c>
      <c r="F53" s="14">
        <v>12.181818181818182</v>
      </c>
      <c r="G53" s="14">
        <v>6.97196261682243</v>
      </c>
      <c r="H53" s="14">
        <v>18.666666666666668</v>
      </c>
      <c r="I53" s="14">
        <v>10.590163934426229</v>
      </c>
      <c r="J53" s="14">
        <v>48.136363636363633</v>
      </c>
      <c r="K53" s="14">
        <v>21.450980392156861</v>
      </c>
      <c r="L53" s="33" t="s">
        <v>70</v>
      </c>
    </row>
    <row r="54" spans="2:12" s="2" customFormat="1" ht="25.15" customHeight="1" x14ac:dyDescent="0.25">
      <c r="B54" s="52"/>
      <c r="C54" s="5" t="s">
        <v>9</v>
      </c>
      <c r="D54" s="3">
        <v>5.6934865900383143</v>
      </c>
      <c r="E54" s="3">
        <v>2.1538461538461537</v>
      </c>
      <c r="F54" s="3">
        <v>2.2533333333333334</v>
      </c>
      <c r="G54" s="3">
        <v>1.6666666666666667</v>
      </c>
      <c r="H54" s="3">
        <v>1.8</v>
      </c>
      <c r="I54" s="3">
        <v>2.9914893617021279</v>
      </c>
      <c r="J54" s="3">
        <v>1.835820895522388</v>
      </c>
      <c r="K54" s="3">
        <v>4.7242268041237114</v>
      </c>
      <c r="L54" s="29">
        <v>10</v>
      </c>
    </row>
    <row r="55" spans="2:12" s="2" customFormat="1" ht="25.15" customHeight="1" x14ac:dyDescent="0.25">
      <c r="B55" s="52"/>
      <c r="C55" s="5" t="s">
        <v>10</v>
      </c>
      <c r="D55" s="3">
        <v>15</v>
      </c>
      <c r="E55" s="3">
        <v>3.5527950310559007</v>
      </c>
      <c r="F55" s="3">
        <v>5.0634920634920633</v>
      </c>
      <c r="G55" s="3">
        <v>3.9891304347826089</v>
      </c>
      <c r="H55" s="3">
        <v>2.9117647058823528</v>
      </c>
      <c r="I55" s="3">
        <v>5.9722222222222223</v>
      </c>
      <c r="J55" s="3">
        <v>8.7558139534883725</v>
      </c>
      <c r="K55" s="3">
        <v>7.121031746031746</v>
      </c>
      <c r="L55" s="29">
        <v>15</v>
      </c>
    </row>
    <row r="56" spans="2:12" s="2" customFormat="1" ht="25.15" customHeight="1" x14ac:dyDescent="0.25">
      <c r="B56" s="52"/>
      <c r="C56" s="38" t="s">
        <v>11</v>
      </c>
      <c r="D56" s="39">
        <v>17.791666666666668</v>
      </c>
      <c r="E56" s="39">
        <v>4.2</v>
      </c>
      <c r="F56" s="39">
        <v>29.916666666666668</v>
      </c>
      <c r="G56" s="39">
        <v>9.7058823529411757</v>
      </c>
      <c r="H56" s="39"/>
      <c r="I56" s="39">
        <v>8.1666666666666661</v>
      </c>
      <c r="J56" s="39">
        <v>13.857142857142858</v>
      </c>
      <c r="K56" s="39">
        <v>29.047619047619047</v>
      </c>
      <c r="L56" s="40">
        <v>120</v>
      </c>
    </row>
    <row r="57" spans="2:12" s="2" customFormat="1" ht="25.15" customHeight="1" thickBot="1" x14ac:dyDescent="0.3">
      <c r="B57" s="53"/>
      <c r="C57" s="15" t="s">
        <v>12</v>
      </c>
      <c r="D57" s="16">
        <v>4.4444444444444446</v>
      </c>
      <c r="E57" s="16">
        <v>3</v>
      </c>
      <c r="F57" s="16">
        <v>4.083333333333333</v>
      </c>
      <c r="G57" s="16">
        <v>2.0499999999999998</v>
      </c>
      <c r="H57" s="16">
        <v>1</v>
      </c>
      <c r="I57" s="16">
        <v>3.875</v>
      </c>
      <c r="J57" s="16">
        <v>5</v>
      </c>
      <c r="K57" s="16">
        <v>2.5</v>
      </c>
      <c r="L57" s="30">
        <v>3</v>
      </c>
    </row>
    <row r="58" spans="2:12" s="2" customFormat="1" ht="25.15" customHeight="1" x14ac:dyDescent="0.25">
      <c r="B58" s="51" t="s">
        <v>68</v>
      </c>
      <c r="C58" s="13" t="s">
        <v>53</v>
      </c>
      <c r="D58" s="14">
        <v>90.588235294117652</v>
      </c>
      <c r="E58" s="42">
        <v>20.605442176870749</v>
      </c>
      <c r="F58" s="42">
        <v>18.074999999999999</v>
      </c>
      <c r="G58" s="42">
        <v>13.674772036474165</v>
      </c>
      <c r="H58" s="42">
        <v>17.75</v>
      </c>
      <c r="I58" s="42">
        <v>92.538461538461533</v>
      </c>
      <c r="J58" s="42">
        <v>4</v>
      </c>
      <c r="K58" s="42"/>
      <c r="L58" s="33" t="s">
        <v>69</v>
      </c>
    </row>
    <row r="59" spans="2:12" s="2" customFormat="1" ht="25.15" customHeight="1" x14ac:dyDescent="0.25">
      <c r="B59" s="52"/>
      <c r="C59" s="5" t="s">
        <v>9</v>
      </c>
      <c r="D59" s="3">
        <v>14.181818181818182</v>
      </c>
      <c r="E59" s="43">
        <v>10.21078431372549</v>
      </c>
      <c r="F59" s="43">
        <v>22.616071428571427</v>
      </c>
      <c r="G59" s="43">
        <v>9.5706594885598921</v>
      </c>
      <c r="H59" s="43">
        <v>5.6</v>
      </c>
      <c r="I59" s="43">
        <v>18.801418439716311</v>
      </c>
      <c r="J59" s="43">
        <v>16.377358490566039</v>
      </c>
      <c r="K59" s="43">
        <v>16.676470588235293</v>
      </c>
      <c r="L59" s="29">
        <v>10</v>
      </c>
    </row>
    <row r="60" spans="2:12" s="2" customFormat="1" ht="25.15" customHeight="1" x14ac:dyDescent="0.25">
      <c r="B60" s="52"/>
      <c r="C60" s="5" t="s">
        <v>10</v>
      </c>
      <c r="D60" s="3">
        <v>82.448275862068968</v>
      </c>
      <c r="E60" s="43">
        <v>23.46153846153846</v>
      </c>
      <c r="F60" s="43">
        <v>12.643750000000001</v>
      </c>
      <c r="G60" s="43">
        <v>15.676731793960924</v>
      </c>
      <c r="H60" s="43">
        <v>7.8461538461538458</v>
      </c>
      <c r="I60" s="43">
        <v>101.6</v>
      </c>
      <c r="J60" s="43">
        <v>157.04761904761904</v>
      </c>
      <c r="K60" s="43">
        <v>86.770833333333329</v>
      </c>
      <c r="L60" s="29">
        <v>30</v>
      </c>
    </row>
    <row r="61" spans="2:12" s="2" customFormat="1" ht="25.15" customHeight="1" x14ac:dyDescent="0.25">
      <c r="B61" s="52"/>
      <c r="C61" s="38" t="s">
        <v>11</v>
      </c>
      <c r="D61" s="39">
        <v>24.714285714285715</v>
      </c>
      <c r="E61" s="41">
        <v>27.028571428571428</v>
      </c>
      <c r="F61" s="41">
        <v>9.0909090909090917</v>
      </c>
      <c r="G61" s="41">
        <v>13.21311475409836</v>
      </c>
      <c r="H61" s="41">
        <v>47</v>
      </c>
      <c r="I61" s="41">
        <v>92.333333333333329</v>
      </c>
      <c r="J61" s="41">
        <v>9</v>
      </c>
      <c r="K61" s="41"/>
      <c r="L61" s="40">
        <v>120</v>
      </c>
    </row>
    <row r="62" spans="2:12" s="2" customFormat="1" ht="25.15" customHeight="1" thickBot="1" x14ac:dyDescent="0.3">
      <c r="B62" s="53"/>
      <c r="C62" s="15" t="s">
        <v>12</v>
      </c>
      <c r="D62" s="16"/>
      <c r="E62" s="16">
        <v>0.33333333333333331</v>
      </c>
      <c r="F62" s="16"/>
      <c r="G62" s="16">
        <v>1.5</v>
      </c>
      <c r="H62" s="16"/>
      <c r="I62" s="16"/>
      <c r="J62" s="16">
        <v>2</v>
      </c>
      <c r="K62" s="16"/>
      <c r="L62" s="30">
        <v>3</v>
      </c>
    </row>
    <row r="63" spans="2:12" s="2" customFormat="1" ht="25.15" customHeight="1" x14ac:dyDescent="0.25">
      <c r="B63" s="51" t="s">
        <v>31</v>
      </c>
      <c r="C63" s="13" t="s">
        <v>53</v>
      </c>
      <c r="D63" s="14">
        <v>83.282608695652172</v>
      </c>
      <c r="E63" s="14"/>
      <c r="F63" s="14">
        <v>10.127272727272727</v>
      </c>
      <c r="G63" s="14">
        <v>49.42537313432836</v>
      </c>
      <c r="H63" s="14">
        <v>10.968354430379748</v>
      </c>
      <c r="I63" s="14">
        <v>7.2393162393162394</v>
      </c>
      <c r="J63" s="14">
        <v>11.32258064516129</v>
      </c>
      <c r="K63" s="14">
        <v>77.528333333333336</v>
      </c>
      <c r="L63" s="33" t="s">
        <v>69</v>
      </c>
    </row>
    <row r="64" spans="2:12" s="2" customFormat="1" ht="25.15" customHeight="1" x14ac:dyDescent="0.25">
      <c r="B64" s="52"/>
      <c r="C64" s="5" t="s">
        <v>9</v>
      </c>
      <c r="D64" s="3">
        <v>9.592307692307692</v>
      </c>
      <c r="E64" s="3">
        <v>6</v>
      </c>
      <c r="F64" s="3">
        <v>6.2948717948717947</v>
      </c>
      <c r="G64" s="3">
        <v>11.818181818181818</v>
      </c>
      <c r="H64" s="3">
        <v>13</v>
      </c>
      <c r="I64" s="3">
        <v>1.3866666666666667</v>
      </c>
      <c r="J64" s="3">
        <v>0.61538461538461542</v>
      </c>
      <c r="K64" s="3">
        <v>16.669354838709676</v>
      </c>
      <c r="L64" s="29">
        <v>10</v>
      </c>
    </row>
    <row r="65" spans="2:12" s="2" customFormat="1" ht="25.15" customHeight="1" x14ac:dyDescent="0.25">
      <c r="B65" s="52"/>
      <c r="C65" s="5" t="s">
        <v>10</v>
      </c>
      <c r="D65" s="3">
        <v>36.272727272727273</v>
      </c>
      <c r="E65" s="3">
        <v>9</v>
      </c>
      <c r="F65" s="3">
        <v>11.470297029702971</v>
      </c>
      <c r="G65" s="3">
        <v>17.931249999999999</v>
      </c>
      <c r="H65" s="3"/>
      <c r="I65" s="3">
        <v>9.0547263681592032</v>
      </c>
      <c r="J65" s="3">
        <v>0.55172413793103448</v>
      </c>
      <c r="K65" s="3">
        <v>55.65986394557823</v>
      </c>
      <c r="L65" s="29">
        <v>30</v>
      </c>
    </row>
    <row r="66" spans="2:12" s="2" customFormat="1" ht="25.15" customHeight="1" x14ac:dyDescent="0.25">
      <c r="B66" s="52"/>
      <c r="C66" s="5" t="s">
        <v>11</v>
      </c>
      <c r="D66" s="3">
        <v>63.755102040816325</v>
      </c>
      <c r="E66" s="3">
        <v>10</v>
      </c>
      <c r="F66" s="3">
        <v>10.695652173913043</v>
      </c>
      <c r="G66" s="3">
        <v>67.424242424242422</v>
      </c>
      <c r="H66" s="3">
        <v>3</v>
      </c>
      <c r="I66" s="3">
        <v>1.6206896551724137</v>
      </c>
      <c r="J66" s="3">
        <v>0.75</v>
      </c>
      <c r="K66" s="3">
        <v>63.657894736842103</v>
      </c>
      <c r="L66" s="29">
        <v>120</v>
      </c>
    </row>
    <row r="67" spans="2:12" s="2" customFormat="1" ht="25.15" customHeight="1" thickBot="1" x14ac:dyDescent="0.3">
      <c r="B67" s="53"/>
      <c r="C67" s="15" t="s">
        <v>12</v>
      </c>
      <c r="D67" s="16"/>
      <c r="E67" s="16"/>
      <c r="F67" s="16">
        <v>5</v>
      </c>
      <c r="G67" s="16">
        <v>3.5</v>
      </c>
      <c r="H67" s="16"/>
      <c r="I67" s="16">
        <v>69.5</v>
      </c>
      <c r="J67" s="16"/>
      <c r="K67" s="16">
        <v>2</v>
      </c>
      <c r="L67" s="30">
        <v>3</v>
      </c>
    </row>
    <row r="68" spans="2:12" s="2" customFormat="1" ht="25.15" customHeight="1" x14ac:dyDescent="0.25">
      <c r="B68" s="51" t="s">
        <v>22</v>
      </c>
      <c r="C68" s="13" t="s">
        <v>53</v>
      </c>
      <c r="D68" s="42">
        <v>57.5</v>
      </c>
      <c r="E68" s="42"/>
      <c r="F68" s="42">
        <v>77.8</v>
      </c>
      <c r="G68" s="42">
        <v>192.36363636363637</v>
      </c>
      <c r="H68" s="42">
        <v>232.5</v>
      </c>
      <c r="I68" s="42">
        <v>34.678571428571431</v>
      </c>
      <c r="J68" s="42">
        <v>72.8</v>
      </c>
      <c r="K68" s="42">
        <v>34.386666666666663</v>
      </c>
      <c r="L68" s="33" t="s">
        <v>69</v>
      </c>
    </row>
    <row r="69" spans="2:12" s="2" customFormat="1" ht="25.15" customHeight="1" x14ac:dyDescent="0.25">
      <c r="B69" s="52"/>
      <c r="C69" s="5" t="s">
        <v>9</v>
      </c>
      <c r="D69" s="43">
        <v>18.487179487179485</v>
      </c>
      <c r="E69" s="43">
        <v>173.8235294117647</v>
      </c>
      <c r="F69" s="43">
        <v>218.92156862745097</v>
      </c>
      <c r="G69" s="43">
        <v>199.16883116883116</v>
      </c>
      <c r="H69" s="43">
        <v>228.22222222222223</v>
      </c>
      <c r="I69" s="43">
        <v>14.46875</v>
      </c>
      <c r="J69" s="43">
        <v>25.25</v>
      </c>
      <c r="K69" s="43">
        <v>29.484444444444446</v>
      </c>
      <c r="L69" s="29">
        <v>10</v>
      </c>
    </row>
    <row r="70" spans="2:12" s="2" customFormat="1" ht="25.15" customHeight="1" x14ac:dyDescent="0.25">
      <c r="B70" s="52"/>
      <c r="C70" s="5" t="s">
        <v>10</v>
      </c>
      <c r="D70" s="43">
        <v>109.60869565217391</v>
      </c>
      <c r="E70" s="43">
        <v>207.83928571428572</v>
      </c>
      <c r="F70" s="43">
        <v>122.83132530120481</v>
      </c>
      <c r="G70" s="43">
        <v>197.6328502415459</v>
      </c>
      <c r="H70" s="43">
        <v>223.13333333333333</v>
      </c>
      <c r="I70" s="43">
        <v>75.085714285714289</v>
      </c>
      <c r="J70" s="43">
        <v>53.465116279069768</v>
      </c>
      <c r="K70" s="43">
        <v>86.205479452054789</v>
      </c>
      <c r="L70" s="29">
        <v>30</v>
      </c>
    </row>
    <row r="71" spans="2:12" s="2" customFormat="1" ht="25.15" customHeight="1" x14ac:dyDescent="0.25">
      <c r="B71" s="52"/>
      <c r="C71" s="5" t="s">
        <v>11</v>
      </c>
      <c r="D71" s="43">
        <v>84.444444444444443</v>
      </c>
      <c r="E71" s="43">
        <v>188.5</v>
      </c>
      <c r="F71" s="43">
        <v>190.6</v>
      </c>
      <c r="G71" s="43">
        <v>173.5</v>
      </c>
      <c r="H71" s="43">
        <v>244</v>
      </c>
      <c r="I71" s="43">
        <v>8.9473684210526319</v>
      </c>
      <c r="J71" s="43">
        <v>42.8</v>
      </c>
      <c r="K71" s="43">
        <v>58</v>
      </c>
      <c r="L71" s="29">
        <v>120</v>
      </c>
    </row>
    <row r="72" spans="2:12" s="2" customFormat="1" ht="25.15" customHeight="1" thickBot="1" x14ac:dyDescent="0.3">
      <c r="B72" s="53"/>
      <c r="C72" s="15" t="s">
        <v>12</v>
      </c>
      <c r="D72" s="44"/>
      <c r="E72" s="44"/>
      <c r="F72" s="44"/>
      <c r="G72" s="44"/>
      <c r="H72" s="44"/>
      <c r="I72" s="44"/>
      <c r="J72" s="44"/>
      <c r="K72" s="44"/>
      <c r="L72" s="30">
        <v>3</v>
      </c>
    </row>
    <row r="73" spans="2:12" s="2" customFormat="1" ht="25.15" customHeight="1" x14ac:dyDescent="0.25">
      <c r="B73" s="51" t="s">
        <v>60</v>
      </c>
      <c r="C73" s="13" t="s">
        <v>53</v>
      </c>
      <c r="D73" s="14">
        <v>19.333333333333332</v>
      </c>
      <c r="E73" s="14"/>
      <c r="F73" s="14"/>
      <c r="G73" s="42">
        <v>89.333333333333329</v>
      </c>
      <c r="H73" s="14"/>
      <c r="I73" s="14"/>
      <c r="J73" s="14">
        <v>0</v>
      </c>
      <c r="K73" s="42"/>
      <c r="L73" s="33" t="s">
        <v>69</v>
      </c>
    </row>
    <row r="74" spans="2:12" s="2" customFormat="1" ht="25.15" customHeight="1" x14ac:dyDescent="0.25">
      <c r="B74" s="52"/>
      <c r="C74" s="5" t="s">
        <v>9</v>
      </c>
      <c r="D74" s="3">
        <v>2</v>
      </c>
      <c r="E74" s="3"/>
      <c r="F74" s="3"/>
      <c r="G74" s="3"/>
      <c r="H74" s="3"/>
      <c r="I74" s="3"/>
      <c r="J74" s="3">
        <v>42</v>
      </c>
      <c r="K74" s="3"/>
      <c r="L74" s="29">
        <v>10</v>
      </c>
    </row>
    <row r="75" spans="2:12" s="2" customFormat="1" ht="25.15" customHeight="1" x14ac:dyDescent="0.25">
      <c r="B75" s="52"/>
      <c r="C75" s="5" t="s">
        <v>10</v>
      </c>
      <c r="D75" s="3"/>
      <c r="E75" s="3"/>
      <c r="F75" s="3"/>
      <c r="G75" s="3">
        <v>27</v>
      </c>
      <c r="H75" s="3"/>
      <c r="I75" s="3">
        <v>28.555555555555557</v>
      </c>
      <c r="J75" s="3"/>
      <c r="K75" s="43"/>
      <c r="L75" s="29">
        <v>30</v>
      </c>
    </row>
    <row r="76" spans="2:12" s="2" customFormat="1" ht="25.15" customHeight="1" x14ac:dyDescent="0.25">
      <c r="B76" s="52"/>
      <c r="C76" s="5" t="s">
        <v>11</v>
      </c>
      <c r="D76" s="3"/>
      <c r="E76" s="3"/>
      <c r="F76" s="3"/>
      <c r="G76" s="3">
        <v>164</v>
      </c>
      <c r="H76" s="3"/>
      <c r="I76" s="3"/>
      <c r="J76" s="3"/>
      <c r="K76" s="3"/>
      <c r="L76" s="29">
        <v>120</v>
      </c>
    </row>
    <row r="77" spans="2:12" s="2" customFormat="1" ht="25.15" customHeight="1" thickBot="1" x14ac:dyDescent="0.3">
      <c r="B77" s="53"/>
      <c r="C77" s="15" t="s">
        <v>12</v>
      </c>
      <c r="D77" s="16"/>
      <c r="E77" s="16"/>
      <c r="F77" s="16"/>
      <c r="G77" s="16"/>
      <c r="H77" s="16"/>
      <c r="I77" s="16"/>
      <c r="J77" s="16"/>
      <c r="K77" s="16"/>
      <c r="L77" s="30">
        <v>3</v>
      </c>
    </row>
    <row r="78" spans="2:12" s="2" customFormat="1" ht="25.15" customHeight="1" x14ac:dyDescent="0.25">
      <c r="B78" s="51" t="s">
        <v>61</v>
      </c>
      <c r="C78" s="13" t="s">
        <v>53</v>
      </c>
      <c r="D78" s="14"/>
      <c r="E78" s="14">
        <v>5</v>
      </c>
      <c r="F78" s="14">
        <v>27.555555555555557</v>
      </c>
      <c r="G78" s="14">
        <v>46.97902097902098</v>
      </c>
      <c r="H78" s="14">
        <v>18.696969696969695</v>
      </c>
      <c r="I78" s="14">
        <v>24.457142857142856</v>
      </c>
      <c r="J78" s="14">
        <v>3</v>
      </c>
      <c r="K78" s="14">
        <v>77.709090909090904</v>
      </c>
      <c r="L78" s="33" t="s">
        <v>69</v>
      </c>
    </row>
    <row r="79" spans="2:12" s="2" customFormat="1" ht="25.15" customHeight="1" x14ac:dyDescent="0.25">
      <c r="B79" s="52"/>
      <c r="C79" s="5" t="s">
        <v>9</v>
      </c>
      <c r="D79" s="3"/>
      <c r="E79" s="3"/>
      <c r="F79" s="3">
        <v>5.4761904761904763</v>
      </c>
      <c r="G79" s="3">
        <v>5.0999999999999996</v>
      </c>
      <c r="H79" s="3">
        <v>3.25</v>
      </c>
      <c r="I79" s="3"/>
      <c r="J79" s="3">
        <v>3.875</v>
      </c>
      <c r="K79" s="3">
        <v>5.166666666666667</v>
      </c>
      <c r="L79" s="29">
        <v>10</v>
      </c>
    </row>
    <row r="80" spans="2:12" s="2" customFormat="1" ht="25.15" customHeight="1" x14ac:dyDescent="0.25">
      <c r="B80" s="52"/>
      <c r="C80" s="5" t="s">
        <v>10</v>
      </c>
      <c r="D80" s="3"/>
      <c r="E80" s="3">
        <v>7.3913043478260869</v>
      </c>
      <c r="F80" s="3">
        <v>8.7547169811320753</v>
      </c>
      <c r="G80" s="3">
        <v>8.4729729729729737</v>
      </c>
      <c r="H80" s="3">
        <v>6.2857142857142856</v>
      </c>
      <c r="I80" s="3"/>
      <c r="J80" s="3">
        <v>44.574257425742573</v>
      </c>
      <c r="K80" s="3">
        <v>37.757575757575758</v>
      </c>
      <c r="L80" s="29">
        <v>30</v>
      </c>
    </row>
    <row r="81" spans="2:12" s="2" customFormat="1" ht="25.15" customHeight="1" x14ac:dyDescent="0.25">
      <c r="B81" s="52"/>
      <c r="C81" s="5" t="s">
        <v>11</v>
      </c>
      <c r="D81" s="3"/>
      <c r="E81" s="3">
        <v>3.8</v>
      </c>
      <c r="F81" s="3">
        <v>30.923076923076923</v>
      </c>
      <c r="G81" s="3">
        <v>65.540540540540547</v>
      </c>
      <c r="H81" s="3">
        <v>11.625</v>
      </c>
      <c r="I81" s="3">
        <v>12</v>
      </c>
      <c r="J81" s="3">
        <v>1</v>
      </c>
      <c r="K81" s="3">
        <v>54.727272727272727</v>
      </c>
      <c r="L81" s="29">
        <v>120</v>
      </c>
    </row>
    <row r="82" spans="2:12" s="2" customFormat="1" ht="25.15" customHeight="1" thickBot="1" x14ac:dyDescent="0.3">
      <c r="B82" s="53"/>
      <c r="C82" s="15" t="s">
        <v>12</v>
      </c>
      <c r="D82" s="16"/>
      <c r="E82" s="16">
        <v>6</v>
      </c>
      <c r="F82" s="16"/>
      <c r="G82" s="16">
        <v>1</v>
      </c>
      <c r="H82" s="16"/>
      <c r="I82" s="16"/>
      <c r="J82" s="16"/>
      <c r="K82" s="16"/>
      <c r="L82" s="30">
        <v>3</v>
      </c>
    </row>
    <row r="83" spans="2:12" s="2" customFormat="1" ht="25.15" customHeight="1" x14ac:dyDescent="0.25">
      <c r="B83" s="51" t="s">
        <v>59</v>
      </c>
      <c r="C83" s="13" t="s">
        <v>53</v>
      </c>
      <c r="D83" s="14">
        <v>48.68888888888889</v>
      </c>
      <c r="E83" s="14">
        <v>50.25</v>
      </c>
      <c r="F83" s="14">
        <v>1</v>
      </c>
      <c r="G83" s="14">
        <v>22.545454545454547</v>
      </c>
      <c r="H83" s="14">
        <v>53.666666666666664</v>
      </c>
      <c r="I83" s="14">
        <v>54.888888888888886</v>
      </c>
      <c r="J83" s="14">
        <v>37.46153846153846</v>
      </c>
      <c r="K83" s="14">
        <v>16.700460829493089</v>
      </c>
      <c r="L83" s="33" t="s">
        <v>69</v>
      </c>
    </row>
    <row r="84" spans="2:12" s="2" customFormat="1" ht="25.15" customHeight="1" x14ac:dyDescent="0.25">
      <c r="B84" s="52"/>
      <c r="C84" s="5" t="s">
        <v>9</v>
      </c>
      <c r="D84" s="3">
        <v>3.7142857142857144</v>
      </c>
      <c r="E84" s="3">
        <v>2.6666666666666665</v>
      </c>
      <c r="F84" s="3">
        <v>2.25</v>
      </c>
      <c r="G84" s="3">
        <v>2.3414634146341462</v>
      </c>
      <c r="H84" s="3">
        <v>2</v>
      </c>
      <c r="I84" s="3">
        <v>10</v>
      </c>
      <c r="J84" s="3">
        <v>5.875</v>
      </c>
      <c r="K84" s="3">
        <v>9.5333333333333332</v>
      </c>
      <c r="L84" s="29">
        <v>10</v>
      </c>
    </row>
    <row r="85" spans="2:12" s="2" customFormat="1" ht="25.15" customHeight="1" x14ac:dyDescent="0.25">
      <c r="B85" s="52"/>
      <c r="C85" s="5" t="s">
        <v>10</v>
      </c>
      <c r="D85" s="3">
        <v>18.859154929577464</v>
      </c>
      <c r="E85" s="3">
        <v>8.5882352941176467</v>
      </c>
      <c r="F85" s="3">
        <v>2.3684210526315788</v>
      </c>
      <c r="G85" s="3">
        <v>5.2870370370370372</v>
      </c>
      <c r="H85" s="3">
        <v>1.9375</v>
      </c>
      <c r="I85" s="3">
        <v>44.5</v>
      </c>
      <c r="J85" s="3">
        <v>71.642857142857139</v>
      </c>
      <c r="K85" s="3">
        <v>79.349999999999994</v>
      </c>
      <c r="L85" s="29">
        <v>30</v>
      </c>
    </row>
    <row r="86" spans="2:12" s="2" customFormat="1" ht="25.15" customHeight="1" x14ac:dyDescent="0.25">
      <c r="B86" s="52"/>
      <c r="C86" s="5" t="s">
        <v>11</v>
      </c>
      <c r="D86" s="3">
        <v>116.8125</v>
      </c>
      <c r="E86" s="3">
        <v>1</v>
      </c>
      <c r="F86" s="3">
        <v>2</v>
      </c>
      <c r="G86" s="3">
        <v>5.6</v>
      </c>
      <c r="H86" s="3"/>
      <c r="I86" s="3">
        <v>9.6666666666666661</v>
      </c>
      <c r="J86" s="3">
        <v>11.857142857142858</v>
      </c>
      <c r="K86" s="3">
        <v>63.944444444444443</v>
      </c>
      <c r="L86" s="29">
        <v>120</v>
      </c>
    </row>
    <row r="87" spans="2:12" s="2" customFormat="1" ht="25.15" customHeight="1" thickBot="1" x14ac:dyDescent="0.3">
      <c r="B87" s="53"/>
      <c r="C87" s="15" t="s">
        <v>12</v>
      </c>
      <c r="D87" s="16">
        <v>2</v>
      </c>
      <c r="E87" s="16"/>
      <c r="F87" s="16"/>
      <c r="G87" s="16"/>
      <c r="H87" s="16"/>
      <c r="I87" s="16"/>
      <c r="J87" s="16"/>
      <c r="K87" s="16">
        <v>2</v>
      </c>
      <c r="L87" s="30">
        <v>3</v>
      </c>
    </row>
    <row r="88" spans="2:12" s="2" customFormat="1" ht="25.15" customHeight="1" x14ac:dyDescent="0.25">
      <c r="B88" s="51" t="s">
        <v>57</v>
      </c>
      <c r="C88" s="13" t="s">
        <v>53</v>
      </c>
      <c r="D88" s="42">
        <v>170.57458563535911</v>
      </c>
      <c r="E88" s="42">
        <v>33.375</v>
      </c>
      <c r="F88" s="42">
        <v>81.62222222222222</v>
      </c>
      <c r="G88" s="42">
        <v>65.096085409252666</v>
      </c>
      <c r="H88" s="42">
        <v>89.569230769230771</v>
      </c>
      <c r="I88" s="42">
        <v>117.42084942084942</v>
      </c>
      <c r="J88" s="42">
        <v>119.19933554817275</v>
      </c>
      <c r="K88" s="42">
        <v>77.31232876712329</v>
      </c>
      <c r="L88" s="33" t="s">
        <v>69</v>
      </c>
    </row>
    <row r="89" spans="2:12" s="2" customFormat="1" ht="25.15" customHeight="1" x14ac:dyDescent="0.25">
      <c r="B89" s="52"/>
      <c r="C89" s="5" t="s">
        <v>9</v>
      </c>
      <c r="D89" s="43">
        <v>21.18780487804878</v>
      </c>
      <c r="E89" s="43">
        <v>18.859154929577464</v>
      </c>
      <c r="F89" s="43">
        <v>14.743515850144092</v>
      </c>
      <c r="G89" s="43">
        <v>15.221374045801527</v>
      </c>
      <c r="H89" s="43">
        <v>22.138888888888889</v>
      </c>
      <c r="I89" s="43">
        <v>16.556497175141242</v>
      </c>
      <c r="J89" s="43">
        <v>17.167410714285715</v>
      </c>
      <c r="K89" s="43">
        <v>18.003297609233307</v>
      </c>
      <c r="L89" s="29">
        <v>10</v>
      </c>
    </row>
    <row r="90" spans="2:12" s="2" customFormat="1" ht="25.15" customHeight="1" x14ac:dyDescent="0.25">
      <c r="B90" s="52"/>
      <c r="C90" s="5" t="s">
        <v>10</v>
      </c>
      <c r="D90" s="43">
        <v>104.51127819548873</v>
      </c>
      <c r="E90" s="43">
        <v>101.45092460881935</v>
      </c>
      <c r="F90" s="43">
        <v>84.890434782608693</v>
      </c>
      <c r="G90" s="43">
        <v>82.080635308491139</v>
      </c>
      <c r="H90" s="43">
        <v>117.23220973782772</v>
      </c>
      <c r="I90" s="43">
        <v>156.63225806451612</v>
      </c>
      <c r="J90" s="43">
        <v>149.81767955801104</v>
      </c>
      <c r="K90" s="43">
        <v>100.7881591119334</v>
      </c>
      <c r="L90" s="29">
        <v>30</v>
      </c>
    </row>
    <row r="91" spans="2:12" s="2" customFormat="1" ht="25.15" customHeight="1" x14ac:dyDescent="0.25">
      <c r="B91" s="52"/>
      <c r="C91" s="5" t="s">
        <v>11</v>
      </c>
      <c r="D91" s="43">
        <v>58.245901639344261</v>
      </c>
      <c r="E91" s="43">
        <v>10.1875</v>
      </c>
      <c r="F91" s="43">
        <v>57.861702127659576</v>
      </c>
      <c r="G91" s="43">
        <v>53.287234042553195</v>
      </c>
      <c r="H91" s="43">
        <v>88.333333333333329</v>
      </c>
      <c r="I91" s="43">
        <v>44.519230769230766</v>
      </c>
      <c r="J91" s="43">
        <v>90.40789473684211</v>
      </c>
      <c r="K91" s="43">
        <v>60.932038834951456</v>
      </c>
      <c r="L91" s="29">
        <v>120</v>
      </c>
    </row>
    <row r="92" spans="2:12" s="2" customFormat="1" ht="25.15" customHeight="1" thickBot="1" x14ac:dyDescent="0.3">
      <c r="B92" s="53"/>
      <c r="C92" s="15" t="s">
        <v>12</v>
      </c>
      <c r="D92" s="16">
        <v>1.675</v>
      </c>
      <c r="E92" s="16">
        <v>9.5</v>
      </c>
      <c r="F92" s="16">
        <v>2.3166666666666669</v>
      </c>
      <c r="G92" s="16">
        <v>3.4558823529411766</v>
      </c>
      <c r="H92" s="16">
        <v>7</v>
      </c>
      <c r="I92" s="16">
        <v>2.2553191489361701</v>
      </c>
      <c r="J92" s="16">
        <v>4.5434782608695654</v>
      </c>
      <c r="K92" s="16">
        <v>5.532258064516129</v>
      </c>
      <c r="L92" s="30">
        <v>3</v>
      </c>
    </row>
    <row r="93" spans="2:12" s="2" customFormat="1" ht="25.15" customHeight="1" x14ac:dyDescent="0.25">
      <c r="B93" s="51" t="s">
        <v>67</v>
      </c>
      <c r="C93" s="13" t="s">
        <v>53</v>
      </c>
      <c r="D93" s="14"/>
      <c r="E93" s="14"/>
      <c r="F93" s="14">
        <v>62.666666666666664</v>
      </c>
      <c r="G93" s="14">
        <v>76.8</v>
      </c>
      <c r="H93" s="14"/>
      <c r="I93" s="14"/>
      <c r="J93" s="14">
        <v>66.666666666666671</v>
      </c>
      <c r="K93" s="14"/>
      <c r="L93" s="33" t="s">
        <v>70</v>
      </c>
    </row>
    <row r="94" spans="2:12" s="2" customFormat="1" ht="25.15" customHeight="1" x14ac:dyDescent="0.25">
      <c r="B94" s="52"/>
      <c r="C94" s="5" t="s">
        <v>9</v>
      </c>
      <c r="D94" s="3">
        <v>2.5</v>
      </c>
      <c r="E94" s="3"/>
      <c r="F94" s="3"/>
      <c r="G94" s="3"/>
      <c r="H94" s="3"/>
      <c r="I94" s="3">
        <v>7</v>
      </c>
      <c r="J94" s="3">
        <v>7</v>
      </c>
      <c r="K94" s="3"/>
      <c r="L94" s="29">
        <v>10</v>
      </c>
    </row>
    <row r="95" spans="2:12" s="2" customFormat="1" ht="25.15" customHeight="1" x14ac:dyDescent="0.25">
      <c r="B95" s="52"/>
      <c r="C95" s="5" t="s">
        <v>10</v>
      </c>
      <c r="D95" s="3">
        <v>7</v>
      </c>
      <c r="E95" s="3"/>
      <c r="F95" s="3"/>
      <c r="G95" s="3">
        <v>46.333333333333336</v>
      </c>
      <c r="H95" s="3"/>
      <c r="I95" s="3">
        <v>1</v>
      </c>
      <c r="J95" s="3">
        <v>72</v>
      </c>
      <c r="K95" s="3"/>
      <c r="L95" s="29">
        <v>30</v>
      </c>
    </row>
    <row r="96" spans="2:12" s="2" customFormat="1" ht="25.15" customHeight="1" x14ac:dyDescent="0.25">
      <c r="B96" s="52"/>
      <c r="C96" s="5" t="s">
        <v>11</v>
      </c>
      <c r="D96" s="3"/>
      <c r="E96" s="3"/>
      <c r="F96" s="3"/>
      <c r="G96" s="3"/>
      <c r="H96" s="3"/>
      <c r="I96" s="3"/>
      <c r="J96" s="3"/>
      <c r="K96" s="3"/>
      <c r="L96" s="29">
        <v>120</v>
      </c>
    </row>
    <row r="97" spans="2:12" s="2" customFormat="1" ht="25.15" customHeight="1" thickBot="1" x14ac:dyDescent="0.3">
      <c r="B97" s="53"/>
      <c r="C97" s="15" t="s">
        <v>12</v>
      </c>
      <c r="D97" s="16"/>
      <c r="E97" s="16"/>
      <c r="F97" s="16"/>
      <c r="G97" s="16"/>
      <c r="H97" s="16"/>
      <c r="I97" s="16"/>
      <c r="J97" s="16"/>
      <c r="K97" s="16"/>
      <c r="L97" s="30">
        <v>3</v>
      </c>
    </row>
    <row r="98" spans="2:12" s="2" customFormat="1" ht="25.15" customHeight="1" x14ac:dyDescent="0.25">
      <c r="B98" s="51" t="s">
        <v>58</v>
      </c>
      <c r="C98" s="13" t="s">
        <v>53</v>
      </c>
      <c r="D98" s="14">
        <v>92.468223086900124</v>
      </c>
      <c r="E98" s="14"/>
      <c r="F98" s="14">
        <v>2.7668067226890756</v>
      </c>
      <c r="G98" s="14">
        <v>4.896308724832215</v>
      </c>
      <c r="H98" s="14">
        <v>2.0689655172413794</v>
      </c>
      <c r="I98" s="14">
        <v>13.343373493975903</v>
      </c>
      <c r="J98" s="14">
        <v>9.7944732297063908</v>
      </c>
      <c r="K98" s="14">
        <v>63.219096334185849</v>
      </c>
      <c r="L98" s="33" t="s">
        <v>69</v>
      </c>
    </row>
    <row r="99" spans="2:12" s="2" customFormat="1" ht="25.15" customHeight="1" x14ac:dyDescent="0.25">
      <c r="B99" s="52"/>
      <c r="C99" s="5" t="s">
        <v>9</v>
      </c>
      <c r="D99" s="3">
        <v>15.25</v>
      </c>
      <c r="E99" s="3"/>
      <c r="F99" s="3">
        <v>2.6</v>
      </c>
      <c r="G99" s="3">
        <v>3.0689655172413794</v>
      </c>
      <c r="H99" s="3"/>
      <c r="I99" s="3">
        <v>11</v>
      </c>
      <c r="J99" s="3">
        <v>11.2</v>
      </c>
      <c r="K99" s="3"/>
      <c r="L99" s="29">
        <v>10</v>
      </c>
    </row>
    <row r="100" spans="2:12" s="2" customFormat="1" ht="25.15" customHeight="1" x14ac:dyDescent="0.25">
      <c r="B100" s="52"/>
      <c r="C100" s="5" t="s">
        <v>10</v>
      </c>
      <c r="D100" s="43">
        <v>6.5</v>
      </c>
      <c r="E100" s="3"/>
      <c r="F100" s="3">
        <v>0.75</v>
      </c>
      <c r="G100" s="3">
        <v>5.0769230769230766</v>
      </c>
      <c r="H100" s="3">
        <v>1.7142857142857142</v>
      </c>
      <c r="I100" s="3">
        <v>11</v>
      </c>
      <c r="J100" s="3">
        <v>18.5</v>
      </c>
      <c r="K100" s="3">
        <v>23</v>
      </c>
      <c r="L100" s="29">
        <v>30</v>
      </c>
    </row>
    <row r="101" spans="2:12" s="2" customFormat="1" ht="25.15" customHeight="1" x14ac:dyDescent="0.25">
      <c r="B101" s="52"/>
      <c r="C101" s="5" t="s">
        <v>11</v>
      </c>
      <c r="D101" s="3">
        <v>12</v>
      </c>
      <c r="E101" s="3"/>
      <c r="F101" s="3">
        <v>1.3571428571428572</v>
      </c>
      <c r="G101" s="3">
        <v>7.1594202898550723</v>
      </c>
      <c r="H101" s="3">
        <v>1</v>
      </c>
      <c r="I101" s="3">
        <v>11.92</v>
      </c>
      <c r="J101" s="3">
        <v>31.470588235294116</v>
      </c>
      <c r="K101" s="3">
        <v>30.875</v>
      </c>
      <c r="L101" s="29">
        <v>120</v>
      </c>
    </row>
    <row r="102" spans="2:12" s="2" customFormat="1" ht="25.15" customHeight="1" thickBot="1" x14ac:dyDescent="0.3">
      <c r="B102" s="53"/>
      <c r="C102" s="15" t="s">
        <v>12</v>
      </c>
      <c r="D102" s="16"/>
      <c r="E102" s="16"/>
      <c r="F102" s="16"/>
      <c r="G102" s="16"/>
      <c r="H102" s="16"/>
      <c r="I102" s="16"/>
      <c r="J102" s="16"/>
      <c r="K102" s="16"/>
      <c r="L102" s="30">
        <v>3</v>
      </c>
    </row>
    <row r="104" spans="2:12" x14ac:dyDescent="0.25">
      <c r="B104" s="6" t="s">
        <v>39</v>
      </c>
    </row>
    <row r="105" spans="2:12" x14ac:dyDescent="0.25">
      <c r="B105" s="6" t="s">
        <v>54</v>
      </c>
    </row>
    <row r="106" spans="2:12" x14ac:dyDescent="0.25">
      <c r="B106" s="6" t="s">
        <v>55</v>
      </c>
    </row>
    <row r="107" spans="2:12" x14ac:dyDescent="0.25">
      <c r="B107" s="6" t="s">
        <v>37</v>
      </c>
    </row>
    <row r="108" spans="2:12" x14ac:dyDescent="0.25">
      <c r="B108" s="6" t="s">
        <v>38</v>
      </c>
    </row>
    <row r="109" spans="2:12" x14ac:dyDescent="0.25">
      <c r="B109" s="6" t="s">
        <v>51</v>
      </c>
    </row>
  </sheetData>
  <mergeCells count="25">
    <mergeCell ref="B78:B82"/>
    <mergeCell ref="B3:E4"/>
    <mergeCell ref="E6:H6"/>
    <mergeCell ref="I6:J6"/>
    <mergeCell ref="C6:C7"/>
    <mergeCell ref="B6:B7"/>
    <mergeCell ref="B58:B62"/>
    <mergeCell ref="B8:B12"/>
    <mergeCell ref="B13:B17"/>
    <mergeCell ref="B88:B92"/>
    <mergeCell ref="B98:B102"/>
    <mergeCell ref="L6:L7"/>
    <mergeCell ref="B18:B22"/>
    <mergeCell ref="B23:B27"/>
    <mergeCell ref="B28:B32"/>
    <mergeCell ref="B33:B37"/>
    <mergeCell ref="B38:B42"/>
    <mergeCell ref="B43:B47"/>
    <mergeCell ref="B48:B52"/>
    <mergeCell ref="B53:B57"/>
    <mergeCell ref="B93:B97"/>
    <mergeCell ref="B83:B87"/>
    <mergeCell ref="B63:B67"/>
    <mergeCell ref="B68:B72"/>
    <mergeCell ref="B73:B77"/>
  </mergeCells>
  <pageMargins left="0.25" right="0.25" top="0.75" bottom="0.75" header="0.3" footer="0.3"/>
  <pageSetup paperSize="9" scale="2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3"/>
  <sheetViews>
    <sheetView zoomScale="75" zoomScaleNormal="75" workbookViewId="0">
      <selection activeCell="E10" sqref="E10:G34"/>
    </sheetView>
  </sheetViews>
  <sheetFormatPr defaultRowHeight="15" x14ac:dyDescent="0.25"/>
  <cols>
    <col min="2" max="2" width="33.7109375" customWidth="1"/>
    <col min="3" max="3" width="22.28515625" customWidth="1"/>
    <col min="4" max="8" width="18.7109375" customWidth="1"/>
  </cols>
  <sheetData>
    <row r="1" spans="2:8" s="4" customFormat="1" x14ac:dyDescent="0.25"/>
    <row r="3" spans="2:8" ht="38.1" customHeight="1" x14ac:dyDescent="0.25">
      <c r="B3" s="64" t="s">
        <v>94</v>
      </c>
      <c r="C3" s="64"/>
      <c r="D3" s="64"/>
      <c r="E3" s="64"/>
    </row>
    <row r="4" spans="2:8" s="4" customFormat="1" ht="38.1" customHeight="1" x14ac:dyDescent="0.25">
      <c r="B4" s="64"/>
      <c r="C4" s="64"/>
      <c r="D4" s="64"/>
      <c r="E4" s="64"/>
    </row>
    <row r="5" spans="2:8" ht="15.75" thickBot="1" x14ac:dyDescent="0.3"/>
    <row r="6" spans="2:8" s="4" customFormat="1" ht="53.25" customHeight="1" thickBot="1" x14ac:dyDescent="0.3">
      <c r="B6" s="23" t="s">
        <v>50</v>
      </c>
      <c r="C6" s="22" t="s">
        <v>1</v>
      </c>
      <c r="D6" s="31" t="s">
        <v>33</v>
      </c>
      <c r="E6" s="31" t="s">
        <v>34</v>
      </c>
      <c r="F6" s="31" t="s">
        <v>35</v>
      </c>
      <c r="G6" s="31" t="s">
        <v>36</v>
      </c>
      <c r="H6" s="21" t="s">
        <v>40</v>
      </c>
    </row>
    <row r="7" spans="2:8" s="4" customFormat="1" ht="23.45" customHeight="1" x14ac:dyDescent="0.25">
      <c r="B7" s="51" t="s">
        <v>2</v>
      </c>
      <c r="C7" s="13" t="s">
        <v>53</v>
      </c>
      <c r="D7" s="14">
        <v>26.705882352941178</v>
      </c>
      <c r="E7" s="14">
        <v>47.145922746781117</v>
      </c>
      <c r="F7" s="14"/>
      <c r="G7" s="14">
        <v>9.1999999999999993</v>
      </c>
      <c r="H7" s="33" t="s">
        <v>69</v>
      </c>
    </row>
    <row r="8" spans="2:8" s="4" customFormat="1" ht="23.45" customHeight="1" x14ac:dyDescent="0.25">
      <c r="B8" s="52"/>
      <c r="C8" s="5" t="s">
        <v>9</v>
      </c>
      <c r="D8" s="3">
        <v>7.4358974358974361</v>
      </c>
      <c r="E8" s="3">
        <v>4.3733905579399144</v>
      </c>
      <c r="F8" s="3">
        <v>11</v>
      </c>
      <c r="G8" s="3">
        <v>7.2150943396226417</v>
      </c>
      <c r="H8" s="29">
        <v>10</v>
      </c>
    </row>
    <row r="9" spans="2:8" s="4" customFormat="1" ht="23.45" customHeight="1" x14ac:dyDescent="0.25">
      <c r="B9" s="52"/>
      <c r="C9" s="5" t="s">
        <v>10</v>
      </c>
      <c r="D9" s="3">
        <v>50.851351351351354</v>
      </c>
      <c r="E9" s="3">
        <v>18.541401273885349</v>
      </c>
      <c r="F9" s="3">
        <v>2.8571428571428572</v>
      </c>
      <c r="G9" s="43">
        <v>5.2044989775051125</v>
      </c>
      <c r="H9" s="29">
        <v>30</v>
      </c>
    </row>
    <row r="10" spans="2:8" s="4" customFormat="1" ht="23.45" customHeight="1" x14ac:dyDescent="0.25">
      <c r="B10" s="52"/>
      <c r="C10" s="38" t="s">
        <v>11</v>
      </c>
      <c r="D10" s="39">
        <v>89.777777777777771</v>
      </c>
      <c r="E10" s="41">
        <v>25.912280701754387</v>
      </c>
      <c r="F10" s="41"/>
      <c r="G10" s="41">
        <v>19.26923076923077</v>
      </c>
      <c r="H10" s="40">
        <v>120</v>
      </c>
    </row>
    <row r="11" spans="2:8" s="4" customFormat="1" ht="23.45" customHeight="1" thickBot="1" x14ac:dyDescent="0.3">
      <c r="B11" s="53"/>
      <c r="C11" s="15" t="s">
        <v>12</v>
      </c>
      <c r="D11" s="16"/>
      <c r="E11" s="44">
        <v>4.7352941176470589</v>
      </c>
      <c r="F11" s="44"/>
      <c r="G11" s="44">
        <v>1.5806451612903225</v>
      </c>
      <c r="H11" s="30">
        <v>3</v>
      </c>
    </row>
    <row r="12" spans="2:8" s="4" customFormat="1" ht="23.45" customHeight="1" x14ac:dyDescent="0.25">
      <c r="B12" s="51" t="s">
        <v>3</v>
      </c>
      <c r="C12" s="13" t="s">
        <v>53</v>
      </c>
      <c r="D12" s="14">
        <v>28.923076923076923</v>
      </c>
      <c r="E12" s="42">
        <v>12.578125</v>
      </c>
      <c r="F12" s="42">
        <v>23</v>
      </c>
      <c r="G12" s="42">
        <v>1</v>
      </c>
      <c r="H12" s="33" t="s">
        <v>69</v>
      </c>
    </row>
    <row r="13" spans="2:8" s="4" customFormat="1" ht="23.45" customHeight="1" x14ac:dyDescent="0.25">
      <c r="B13" s="52"/>
      <c r="C13" s="5" t="s">
        <v>9</v>
      </c>
      <c r="D13" s="3">
        <v>1.2708333333333333</v>
      </c>
      <c r="E13" s="43">
        <v>1.2783505154639174</v>
      </c>
      <c r="F13" s="43">
        <v>1.2625</v>
      </c>
      <c r="G13" s="43">
        <v>1.0952380952380953</v>
      </c>
      <c r="H13" s="29">
        <v>10</v>
      </c>
    </row>
    <row r="14" spans="2:8" s="4" customFormat="1" ht="23.45" customHeight="1" x14ac:dyDescent="0.25">
      <c r="B14" s="52"/>
      <c r="C14" s="5" t="s">
        <v>10</v>
      </c>
      <c r="D14" s="3">
        <v>2.0851063829787235</v>
      </c>
      <c r="E14" s="43">
        <v>2.03125</v>
      </c>
      <c r="F14" s="43">
        <v>1.6972477064220184</v>
      </c>
      <c r="G14" s="43">
        <v>2.4666666666666668</v>
      </c>
      <c r="H14" s="29">
        <v>30</v>
      </c>
    </row>
    <row r="15" spans="2:8" s="4" customFormat="1" ht="23.45" customHeight="1" x14ac:dyDescent="0.25">
      <c r="B15" s="52"/>
      <c r="C15" s="38" t="s">
        <v>11</v>
      </c>
      <c r="D15" s="39">
        <v>146</v>
      </c>
      <c r="E15" s="41">
        <v>6.8181818181818183</v>
      </c>
      <c r="F15" s="41">
        <v>2</v>
      </c>
      <c r="G15" s="41">
        <v>1.5714285714285714</v>
      </c>
      <c r="H15" s="40">
        <v>120</v>
      </c>
    </row>
    <row r="16" spans="2:8" s="4" customFormat="1" ht="23.45" customHeight="1" thickBot="1" x14ac:dyDescent="0.3">
      <c r="B16" s="53"/>
      <c r="C16" s="15" t="s">
        <v>12</v>
      </c>
      <c r="D16" s="16">
        <v>0</v>
      </c>
      <c r="E16" s="44">
        <v>0.94117647058823528</v>
      </c>
      <c r="F16" s="44">
        <v>1.4</v>
      </c>
      <c r="G16" s="44"/>
      <c r="H16" s="30">
        <v>3</v>
      </c>
    </row>
    <row r="17" spans="2:8" s="4" customFormat="1" ht="23.45" customHeight="1" x14ac:dyDescent="0.25">
      <c r="B17" s="51" t="s">
        <v>4</v>
      </c>
      <c r="C17" s="13" t="s">
        <v>53</v>
      </c>
      <c r="D17" s="14">
        <v>1.0666666666666667</v>
      </c>
      <c r="E17" s="42">
        <v>18.737864077669904</v>
      </c>
      <c r="F17" s="42">
        <v>24.9375</v>
      </c>
      <c r="G17" s="42">
        <v>36.833333333333336</v>
      </c>
      <c r="H17" s="33" t="s">
        <v>69</v>
      </c>
    </row>
    <row r="18" spans="2:8" s="4" customFormat="1" ht="23.45" customHeight="1" x14ac:dyDescent="0.25">
      <c r="B18" s="52"/>
      <c r="C18" s="5" t="s">
        <v>9</v>
      </c>
      <c r="D18" s="3">
        <v>5.54</v>
      </c>
      <c r="E18" s="43">
        <v>6.5613382899628254</v>
      </c>
      <c r="F18" s="43">
        <v>5.82</v>
      </c>
      <c r="G18" s="43">
        <v>7.2380952380952381</v>
      </c>
      <c r="H18" s="29">
        <v>10</v>
      </c>
    </row>
    <row r="19" spans="2:8" s="4" customFormat="1" ht="23.45" customHeight="1" x14ac:dyDescent="0.25">
      <c r="B19" s="52"/>
      <c r="C19" s="5" t="s">
        <v>10</v>
      </c>
      <c r="D19" s="3">
        <v>20.356756756756756</v>
      </c>
      <c r="E19" s="43">
        <v>10.41090909090909</v>
      </c>
      <c r="F19" s="43">
        <v>16.676056338028168</v>
      </c>
      <c r="G19" s="43">
        <v>17.411985018726593</v>
      </c>
      <c r="H19" s="29">
        <v>30</v>
      </c>
    </row>
    <row r="20" spans="2:8" s="4" customFormat="1" ht="23.45" customHeight="1" x14ac:dyDescent="0.25">
      <c r="B20" s="52"/>
      <c r="C20" s="38" t="s">
        <v>11</v>
      </c>
      <c r="D20" s="39"/>
      <c r="E20" s="41">
        <v>28.533333333333335</v>
      </c>
      <c r="F20" s="41">
        <v>29.083333333333332</v>
      </c>
      <c r="G20" s="41">
        <v>70</v>
      </c>
      <c r="H20" s="40">
        <v>120</v>
      </c>
    </row>
    <row r="21" spans="2:8" s="4" customFormat="1" ht="23.45" customHeight="1" thickBot="1" x14ac:dyDescent="0.3">
      <c r="B21" s="53"/>
      <c r="C21" s="15" t="s">
        <v>12</v>
      </c>
      <c r="D21" s="16">
        <v>1.25</v>
      </c>
      <c r="E21" s="44">
        <v>1.5</v>
      </c>
      <c r="F21" s="44">
        <v>1</v>
      </c>
      <c r="G21" s="44">
        <v>2.1111111111111112</v>
      </c>
      <c r="H21" s="30">
        <v>3</v>
      </c>
    </row>
    <row r="22" spans="2:8" s="4" customFormat="1" ht="23.45" customHeight="1" x14ac:dyDescent="0.25">
      <c r="B22" s="51" t="s">
        <v>5</v>
      </c>
      <c r="C22" s="13" t="s">
        <v>53</v>
      </c>
      <c r="D22" s="14">
        <v>4</v>
      </c>
      <c r="E22" s="42">
        <v>10.84</v>
      </c>
      <c r="F22" s="42">
        <v>1</v>
      </c>
      <c r="G22" s="42">
        <v>16.38095238095238</v>
      </c>
      <c r="H22" s="33" t="s">
        <v>69</v>
      </c>
    </row>
    <row r="23" spans="2:8" s="4" customFormat="1" ht="23.45" customHeight="1" x14ac:dyDescent="0.25">
      <c r="B23" s="52"/>
      <c r="C23" s="5" t="s">
        <v>9</v>
      </c>
      <c r="D23" s="3">
        <v>1.9230769230769231</v>
      </c>
      <c r="E23" s="43">
        <v>1.6486486486486487</v>
      </c>
      <c r="F23" s="43">
        <v>2.3962264150943398</v>
      </c>
      <c r="G23" s="43">
        <v>3.2647058823529411</v>
      </c>
      <c r="H23" s="29">
        <v>10</v>
      </c>
    </row>
    <row r="24" spans="2:8" s="4" customFormat="1" ht="23.45" customHeight="1" x14ac:dyDescent="0.25">
      <c r="B24" s="52"/>
      <c r="C24" s="5" t="s">
        <v>10</v>
      </c>
      <c r="D24" s="3">
        <v>12.319327731092438</v>
      </c>
      <c r="E24" s="43">
        <v>9.4009216589861744</v>
      </c>
      <c r="F24" s="43">
        <v>12.253658536585366</v>
      </c>
      <c r="G24" s="43">
        <v>11.619834710743802</v>
      </c>
      <c r="H24" s="29">
        <v>30</v>
      </c>
    </row>
    <row r="25" spans="2:8" s="4" customFormat="1" ht="23.45" customHeight="1" x14ac:dyDescent="0.25">
      <c r="B25" s="52"/>
      <c r="C25" s="38" t="s">
        <v>11</v>
      </c>
      <c r="D25" s="39">
        <v>4.5</v>
      </c>
      <c r="E25" s="41">
        <v>11.344827586206897</v>
      </c>
      <c r="F25" s="41">
        <v>2.5</v>
      </c>
      <c r="G25" s="41">
        <v>17.857142857142858</v>
      </c>
      <c r="H25" s="40">
        <v>120</v>
      </c>
    </row>
    <row r="26" spans="2:8" s="4" customFormat="1" ht="23.45" customHeight="1" thickBot="1" x14ac:dyDescent="0.3">
      <c r="B26" s="53"/>
      <c r="C26" s="15" t="s">
        <v>12</v>
      </c>
      <c r="D26" s="16"/>
      <c r="E26" s="44">
        <v>1</v>
      </c>
      <c r="F26" s="44"/>
      <c r="G26" s="44">
        <v>2.4</v>
      </c>
      <c r="H26" s="30">
        <v>3</v>
      </c>
    </row>
    <row r="27" spans="2:8" s="4" customFormat="1" ht="23.45" customHeight="1" x14ac:dyDescent="0.25">
      <c r="B27" s="51" t="s">
        <v>6</v>
      </c>
      <c r="C27" s="13" t="s">
        <v>53</v>
      </c>
      <c r="D27" s="14">
        <v>120.875</v>
      </c>
      <c r="E27" s="42">
        <v>17.38372093023256</v>
      </c>
      <c r="F27" s="42">
        <v>79.071428571428569</v>
      </c>
      <c r="G27" s="42">
        <v>14.030303030303031</v>
      </c>
      <c r="H27" s="33" t="s">
        <v>69</v>
      </c>
    </row>
    <row r="28" spans="2:8" s="4" customFormat="1" ht="23.45" customHeight="1" x14ac:dyDescent="0.25">
      <c r="B28" s="52"/>
      <c r="C28" s="5" t="s">
        <v>9</v>
      </c>
      <c r="D28" s="3">
        <v>23.23076923076923</v>
      </c>
      <c r="E28" s="43">
        <v>9.2580128205128212</v>
      </c>
      <c r="F28" s="43">
        <v>17.779411764705884</v>
      </c>
      <c r="G28" s="43">
        <v>15.664429530201343</v>
      </c>
      <c r="H28" s="29">
        <v>10</v>
      </c>
    </row>
    <row r="29" spans="2:8" s="4" customFormat="1" ht="23.45" customHeight="1" x14ac:dyDescent="0.25">
      <c r="B29" s="52"/>
      <c r="C29" s="5" t="s">
        <v>10</v>
      </c>
      <c r="D29" s="43">
        <v>214.54761904761904</v>
      </c>
      <c r="E29" s="43">
        <v>39.66796875</v>
      </c>
      <c r="F29" s="43">
        <v>116.89075630252101</v>
      </c>
      <c r="G29" s="43">
        <v>52.447761194029852</v>
      </c>
      <c r="H29" s="29">
        <v>30</v>
      </c>
    </row>
    <row r="30" spans="2:8" s="4" customFormat="1" ht="23.45" customHeight="1" x14ac:dyDescent="0.25">
      <c r="B30" s="52"/>
      <c r="C30" s="38" t="s">
        <v>11</v>
      </c>
      <c r="D30" s="39">
        <v>98</v>
      </c>
      <c r="E30" s="41">
        <v>16.55</v>
      </c>
      <c r="F30" s="41">
        <v>62.2</v>
      </c>
      <c r="G30" s="41">
        <v>19.5</v>
      </c>
      <c r="H30" s="40">
        <v>120</v>
      </c>
    </row>
    <row r="31" spans="2:8" s="4" customFormat="1" ht="23.45" customHeight="1" thickBot="1" x14ac:dyDescent="0.3">
      <c r="B31" s="53"/>
      <c r="C31" s="15" t="s">
        <v>12</v>
      </c>
      <c r="D31" s="16">
        <v>3.5238095238095237</v>
      </c>
      <c r="E31" s="44">
        <v>2.1652173913043478</v>
      </c>
      <c r="F31" s="44">
        <v>2.375</v>
      </c>
      <c r="G31" s="44">
        <v>3.1379310344827585</v>
      </c>
      <c r="H31" s="30">
        <v>3</v>
      </c>
    </row>
    <row r="32" spans="2:8" s="4" customFormat="1" ht="23.45" customHeight="1" x14ac:dyDescent="0.25">
      <c r="B32" s="51" t="s">
        <v>7</v>
      </c>
      <c r="C32" s="13" t="s">
        <v>53</v>
      </c>
      <c r="D32" s="14">
        <v>3.5</v>
      </c>
      <c r="E32" s="42">
        <v>27.90566037735849</v>
      </c>
      <c r="F32" s="42">
        <v>52.714285714285715</v>
      </c>
      <c r="G32" s="42">
        <v>81.297297297297291</v>
      </c>
      <c r="H32" s="33" t="s">
        <v>69</v>
      </c>
    </row>
    <row r="33" spans="2:8" s="4" customFormat="1" ht="23.45" customHeight="1" x14ac:dyDescent="0.25">
      <c r="B33" s="52"/>
      <c r="C33" s="5" t="s">
        <v>9</v>
      </c>
      <c r="D33" s="3">
        <v>11.611764705882353</v>
      </c>
      <c r="E33" s="43">
        <v>5.5031055900621118</v>
      </c>
      <c r="F33" s="43">
        <v>4.8148148148148149</v>
      </c>
      <c r="G33" s="43">
        <v>1.6666666666666667</v>
      </c>
      <c r="H33" s="29">
        <v>10</v>
      </c>
    </row>
    <row r="34" spans="2:8" s="4" customFormat="1" ht="23.45" customHeight="1" x14ac:dyDescent="0.25">
      <c r="B34" s="52"/>
      <c r="C34" s="5" t="s">
        <v>10</v>
      </c>
      <c r="D34" s="3">
        <v>8.7976190476190474</v>
      </c>
      <c r="E34" s="43">
        <v>7.9957983193277311</v>
      </c>
      <c r="F34" s="43">
        <v>10.010752688172044</v>
      </c>
      <c r="G34" s="43">
        <v>7</v>
      </c>
      <c r="H34" s="29">
        <v>30</v>
      </c>
    </row>
    <row r="35" spans="2:8" s="4" customFormat="1" ht="23.45" customHeight="1" x14ac:dyDescent="0.25">
      <c r="B35" s="52"/>
      <c r="C35" s="38" t="s">
        <v>11</v>
      </c>
      <c r="D35" s="39"/>
      <c r="E35" s="39">
        <v>31.4</v>
      </c>
      <c r="F35" s="39">
        <v>142.75</v>
      </c>
      <c r="G35" s="39">
        <v>86.7</v>
      </c>
      <c r="H35" s="40">
        <v>120</v>
      </c>
    </row>
    <row r="36" spans="2:8" s="4" customFormat="1" ht="23.45" customHeight="1" thickBot="1" x14ac:dyDescent="0.3">
      <c r="B36" s="53"/>
      <c r="C36" s="15" t="s">
        <v>12</v>
      </c>
      <c r="D36" s="16"/>
      <c r="E36" s="16">
        <v>1.6818181818181819</v>
      </c>
      <c r="F36" s="16"/>
      <c r="G36" s="16">
        <v>1.4615384615384615</v>
      </c>
      <c r="H36" s="30">
        <v>3</v>
      </c>
    </row>
    <row r="38" spans="2:8" s="4" customFormat="1" x14ac:dyDescent="0.25">
      <c r="B38" s="6" t="s">
        <v>39</v>
      </c>
    </row>
    <row r="39" spans="2:8" s="4" customFormat="1" x14ac:dyDescent="0.25">
      <c r="B39" s="6" t="s">
        <v>54</v>
      </c>
    </row>
    <row r="40" spans="2:8" s="4" customFormat="1" x14ac:dyDescent="0.25">
      <c r="B40" s="6" t="s">
        <v>55</v>
      </c>
    </row>
    <row r="41" spans="2:8" s="4" customFormat="1" x14ac:dyDescent="0.25">
      <c r="B41" s="6" t="s">
        <v>37</v>
      </c>
    </row>
    <row r="42" spans="2:8" s="4" customFormat="1" x14ac:dyDescent="0.25">
      <c r="B42" s="6" t="s">
        <v>38</v>
      </c>
    </row>
    <row r="43" spans="2:8" x14ac:dyDescent="0.25">
      <c r="B43" s="6" t="s">
        <v>51</v>
      </c>
    </row>
  </sheetData>
  <mergeCells count="7">
    <mergeCell ref="B27:B31"/>
    <mergeCell ref="B32:B36"/>
    <mergeCell ref="B22:B26"/>
    <mergeCell ref="B3:E4"/>
    <mergeCell ref="B7:B11"/>
    <mergeCell ref="B12:B16"/>
    <mergeCell ref="B17:B21"/>
  </mergeCells>
  <pageMargins left="0.25" right="0.25" top="0.75" bottom="0.75" header="0.3" footer="0.3"/>
  <pageSetup paperSize="9" scale="66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28"/>
  <sheetViews>
    <sheetView zoomScale="75" zoomScaleNormal="75" workbookViewId="0">
      <selection activeCell="D19" sqref="D19"/>
    </sheetView>
  </sheetViews>
  <sheetFormatPr defaultColWidth="8.85546875" defaultRowHeight="15" x14ac:dyDescent="0.25"/>
  <cols>
    <col min="1" max="1" width="8.85546875" style="4"/>
    <col min="2" max="2" width="29.140625" style="4" customWidth="1"/>
    <col min="3" max="3" width="23" style="4" customWidth="1"/>
    <col min="4" max="7" width="15.28515625" style="4" customWidth="1"/>
    <col min="8" max="8" width="14.85546875" style="4" customWidth="1"/>
    <col min="9" max="16384" width="8.85546875" style="4"/>
  </cols>
  <sheetData>
    <row r="3" spans="2:8" ht="38.1" customHeight="1" x14ac:dyDescent="0.25">
      <c r="B3" s="64" t="s">
        <v>94</v>
      </c>
      <c r="C3" s="64"/>
      <c r="D3" s="64"/>
      <c r="E3" s="64"/>
    </row>
    <row r="4" spans="2:8" ht="38.1" customHeight="1" x14ac:dyDescent="0.25">
      <c r="B4" s="64"/>
      <c r="C4" s="64"/>
      <c r="D4" s="64"/>
      <c r="E4" s="64"/>
    </row>
    <row r="5" spans="2:8" ht="15.75" thickBot="1" x14ac:dyDescent="0.3"/>
    <row r="6" spans="2:8" ht="51" customHeight="1" thickBot="1" x14ac:dyDescent="0.3">
      <c r="B6" s="25" t="s">
        <v>50</v>
      </c>
      <c r="C6" s="24" t="s">
        <v>1</v>
      </c>
      <c r="D6" s="31" t="s">
        <v>33</v>
      </c>
      <c r="E6" s="31" t="s">
        <v>34</v>
      </c>
      <c r="F6" s="31" t="s">
        <v>35</v>
      </c>
      <c r="G6" s="31" t="s">
        <v>36</v>
      </c>
      <c r="H6" s="26" t="s">
        <v>40</v>
      </c>
    </row>
    <row r="7" spans="2:8" ht="20.45" customHeight="1" x14ac:dyDescent="0.25">
      <c r="B7" s="65" t="s">
        <v>8</v>
      </c>
      <c r="C7" s="13" t="s">
        <v>53</v>
      </c>
      <c r="D7" s="42">
        <v>173.89285714285714</v>
      </c>
      <c r="E7" s="42">
        <v>54.783410138248847</v>
      </c>
      <c r="F7" s="42">
        <v>100.83076923076923</v>
      </c>
      <c r="G7" s="42">
        <v>109.05676855895196</v>
      </c>
      <c r="H7" s="33" t="s">
        <v>69</v>
      </c>
    </row>
    <row r="8" spans="2:8" ht="20.45" customHeight="1" x14ac:dyDescent="0.25">
      <c r="B8" s="66"/>
      <c r="C8" s="32" t="s">
        <v>9</v>
      </c>
      <c r="D8" s="43">
        <v>23.593406593406595</v>
      </c>
      <c r="E8" s="43">
        <v>13.439842209072978</v>
      </c>
      <c r="F8" s="43">
        <v>19.368421052631579</v>
      </c>
      <c r="G8" s="43">
        <v>28.826086956521738</v>
      </c>
      <c r="H8" s="29">
        <v>10</v>
      </c>
    </row>
    <row r="9" spans="2:8" ht="20.45" customHeight="1" x14ac:dyDescent="0.25">
      <c r="B9" s="66"/>
      <c r="C9" s="32" t="s">
        <v>10</v>
      </c>
      <c r="D9" s="43">
        <v>127.06691449814126</v>
      </c>
      <c r="E9" s="43">
        <v>52.652656158785753</v>
      </c>
      <c r="F9" s="43">
        <v>153.33867276887872</v>
      </c>
      <c r="G9" s="43">
        <v>103.09284627092846</v>
      </c>
      <c r="H9" s="29">
        <v>30</v>
      </c>
    </row>
    <row r="10" spans="2:8" ht="20.45" customHeight="1" x14ac:dyDescent="0.25">
      <c r="B10" s="66"/>
      <c r="C10" s="32" t="s">
        <v>11</v>
      </c>
      <c r="D10" s="43">
        <v>41.142857142857146</v>
      </c>
      <c r="E10" s="43">
        <v>22.038095238095238</v>
      </c>
      <c r="F10" s="43">
        <v>116.62162162162163</v>
      </c>
      <c r="G10" s="43">
        <v>72.917808219178085</v>
      </c>
      <c r="H10" s="29">
        <v>120</v>
      </c>
    </row>
    <row r="11" spans="2:8" ht="20.45" customHeight="1" thickBot="1" x14ac:dyDescent="0.3">
      <c r="B11" s="67"/>
      <c r="C11" s="19" t="s">
        <v>12</v>
      </c>
      <c r="D11" s="16"/>
      <c r="E11" s="16">
        <v>2.3333333333333335</v>
      </c>
      <c r="F11" s="16"/>
      <c r="G11" s="16"/>
      <c r="H11" s="30">
        <v>3</v>
      </c>
    </row>
    <row r="12" spans="2:8" ht="20.45" customHeight="1" x14ac:dyDescent="0.25">
      <c r="B12" s="65" t="s">
        <v>62</v>
      </c>
      <c r="C12" s="13" t="s">
        <v>53</v>
      </c>
      <c r="D12" s="42">
        <v>105.3</v>
      </c>
      <c r="E12" s="42">
        <v>7</v>
      </c>
      <c r="F12" s="42">
        <f>180/27</f>
        <v>6.666666666666667</v>
      </c>
      <c r="G12" s="42">
        <v>56.333823529411767</v>
      </c>
      <c r="H12" s="33" t="s">
        <v>69</v>
      </c>
    </row>
    <row r="13" spans="2:8" ht="20.45" customHeight="1" x14ac:dyDescent="0.25">
      <c r="B13" s="66"/>
      <c r="C13" s="32" t="s">
        <v>9</v>
      </c>
      <c r="D13" s="43">
        <v>41.687074829931973</v>
      </c>
      <c r="E13" s="43">
        <v>11.782222222222222</v>
      </c>
      <c r="F13" s="43">
        <v>21.794117647058822</v>
      </c>
      <c r="G13" s="43">
        <v>8.4482758620689662</v>
      </c>
      <c r="H13" s="29">
        <v>10</v>
      </c>
    </row>
    <row r="14" spans="2:8" ht="20.45" customHeight="1" x14ac:dyDescent="0.25">
      <c r="B14" s="66"/>
      <c r="C14" s="32" t="s">
        <v>10</v>
      </c>
      <c r="D14" s="43">
        <v>99.857142857142861</v>
      </c>
      <c r="E14" s="43">
        <v>14.804878048780488</v>
      </c>
      <c r="F14" s="43">
        <v>180.18009478672985</v>
      </c>
      <c r="G14" s="43">
        <v>12.958677685950413</v>
      </c>
      <c r="H14" s="29">
        <v>30</v>
      </c>
    </row>
    <row r="15" spans="2:8" ht="20.45" customHeight="1" x14ac:dyDescent="0.25">
      <c r="B15" s="66"/>
      <c r="C15" s="32" t="s">
        <v>11</v>
      </c>
      <c r="D15" s="43">
        <v>103.58536585365853</v>
      </c>
      <c r="E15" s="43">
        <v>6.615384615384615</v>
      </c>
      <c r="F15" s="43">
        <v>20.5</v>
      </c>
      <c r="G15" s="43">
        <v>22.137931034482758</v>
      </c>
      <c r="H15" s="29">
        <v>120</v>
      </c>
    </row>
    <row r="16" spans="2:8" ht="20.45" customHeight="1" thickBot="1" x14ac:dyDescent="0.3">
      <c r="B16" s="67"/>
      <c r="C16" s="19" t="s">
        <v>12</v>
      </c>
      <c r="D16" s="44">
        <f>59/5</f>
        <v>11.8</v>
      </c>
      <c r="E16" s="16">
        <v>4</v>
      </c>
      <c r="F16" s="16">
        <v>3</v>
      </c>
      <c r="G16" s="16">
        <v>2</v>
      </c>
      <c r="H16" s="30">
        <v>3</v>
      </c>
    </row>
    <row r="17" spans="2:8" ht="20.45" customHeight="1" x14ac:dyDescent="0.25">
      <c r="B17" s="65" t="s">
        <v>63</v>
      </c>
      <c r="C17" s="13" t="s">
        <v>53</v>
      </c>
      <c r="D17" s="42"/>
      <c r="E17" s="14">
        <v>1</v>
      </c>
      <c r="F17" s="14"/>
      <c r="G17" s="14">
        <v>3.68</v>
      </c>
      <c r="H17" s="33" t="s">
        <v>69</v>
      </c>
    </row>
    <row r="18" spans="2:8" ht="20.45" customHeight="1" x14ac:dyDescent="0.25">
      <c r="B18" s="66"/>
      <c r="C18" s="32" t="s">
        <v>9</v>
      </c>
      <c r="D18" s="3">
        <v>32.428571428571431</v>
      </c>
      <c r="E18" s="3">
        <v>6</v>
      </c>
      <c r="F18" s="3">
        <v>27</v>
      </c>
      <c r="G18" s="3">
        <v>5.7142857142857144</v>
      </c>
      <c r="H18" s="29">
        <v>10</v>
      </c>
    </row>
    <row r="19" spans="2:8" ht="20.45" customHeight="1" x14ac:dyDescent="0.25">
      <c r="B19" s="66"/>
      <c r="C19" s="32" t="s">
        <v>10</v>
      </c>
      <c r="D19" s="43"/>
      <c r="E19" s="3"/>
      <c r="F19" s="43"/>
      <c r="G19" s="3"/>
      <c r="H19" s="29">
        <v>30</v>
      </c>
    </row>
    <row r="20" spans="2:8" ht="20.45" customHeight="1" x14ac:dyDescent="0.25">
      <c r="B20" s="66"/>
      <c r="C20" s="32" t="s">
        <v>11</v>
      </c>
      <c r="D20" s="3">
        <v>141</v>
      </c>
      <c r="E20" s="3">
        <v>138</v>
      </c>
      <c r="F20" s="3"/>
      <c r="G20" s="3">
        <v>25.2</v>
      </c>
      <c r="H20" s="29">
        <v>120</v>
      </c>
    </row>
    <row r="21" spans="2:8" ht="20.45" customHeight="1" thickBot="1" x14ac:dyDescent="0.3">
      <c r="B21" s="67"/>
      <c r="C21" s="19" t="s">
        <v>12</v>
      </c>
      <c r="D21" s="16">
        <v>2</v>
      </c>
      <c r="E21" s="16"/>
      <c r="F21" s="16"/>
      <c r="G21" s="16"/>
      <c r="H21" s="30">
        <v>3</v>
      </c>
    </row>
    <row r="23" spans="2:8" x14ac:dyDescent="0.25">
      <c r="B23" s="6" t="s">
        <v>39</v>
      </c>
    </row>
    <row r="24" spans="2:8" x14ac:dyDescent="0.25">
      <c r="B24" s="6" t="s">
        <v>54</v>
      </c>
    </row>
    <row r="25" spans="2:8" x14ac:dyDescent="0.25">
      <c r="B25" s="6" t="s">
        <v>55</v>
      </c>
    </row>
    <row r="26" spans="2:8" x14ac:dyDescent="0.25">
      <c r="B26" s="6" t="s">
        <v>37</v>
      </c>
    </row>
    <row r="27" spans="2:8" x14ac:dyDescent="0.25">
      <c r="B27" s="6" t="s">
        <v>38</v>
      </c>
    </row>
    <row r="28" spans="2:8" x14ac:dyDescent="0.25">
      <c r="B28" s="6" t="s">
        <v>51</v>
      </c>
    </row>
  </sheetData>
  <mergeCells count="4">
    <mergeCell ref="B7:B11"/>
    <mergeCell ref="B17:B21"/>
    <mergeCell ref="B12:B16"/>
    <mergeCell ref="B3:E4"/>
  </mergeCells>
  <pageMargins left="0.25" right="0.25" top="0.75" bottom="0.75" header="0.3" footer="0.3"/>
  <pageSetup paperSize="9" scale="77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148"/>
  <sheetViews>
    <sheetView zoomScale="75" zoomScaleNormal="75" workbookViewId="0">
      <selection activeCell="L3" sqref="L3"/>
    </sheetView>
  </sheetViews>
  <sheetFormatPr defaultRowHeight="15" x14ac:dyDescent="0.25"/>
  <cols>
    <col min="2" max="2" width="29.140625" customWidth="1"/>
    <col min="3" max="3" width="23" customWidth="1"/>
    <col min="4" max="7" width="15.28515625" customWidth="1"/>
    <col min="8" max="8" width="14.85546875" customWidth="1"/>
    <col min="14" max="14" width="22.28515625" customWidth="1"/>
  </cols>
  <sheetData>
    <row r="1" spans="2:8" x14ac:dyDescent="0.25">
      <c r="B1" s="4"/>
      <c r="C1" s="4"/>
      <c r="D1" s="4"/>
      <c r="E1" s="4"/>
      <c r="F1" s="4"/>
      <c r="G1" s="4"/>
    </row>
    <row r="2" spans="2:8" x14ac:dyDescent="0.25">
      <c r="B2" s="4"/>
      <c r="C2" s="4"/>
      <c r="D2" s="4"/>
      <c r="E2" s="4"/>
      <c r="F2" s="4"/>
      <c r="G2" s="4"/>
    </row>
    <row r="3" spans="2:8" ht="38.1" customHeight="1" x14ac:dyDescent="0.25">
      <c r="B3" s="64" t="s">
        <v>94</v>
      </c>
      <c r="C3" s="64"/>
      <c r="D3" s="64"/>
      <c r="E3" s="64"/>
      <c r="F3" s="4"/>
      <c r="G3" s="4"/>
    </row>
    <row r="4" spans="2:8" ht="38.1" customHeight="1" x14ac:dyDescent="0.25">
      <c r="B4" s="64"/>
      <c r="C4" s="64"/>
      <c r="D4" s="64"/>
      <c r="E4" s="64"/>
      <c r="F4" s="4"/>
      <c r="G4" s="4"/>
    </row>
    <row r="5" spans="2:8" ht="15.75" thickBot="1" x14ac:dyDescent="0.3">
      <c r="B5" s="4"/>
      <c r="C5" s="4"/>
      <c r="D5" s="4"/>
      <c r="E5" s="4"/>
      <c r="F5" s="4"/>
      <c r="G5" s="4"/>
    </row>
    <row r="6" spans="2:8" ht="51" customHeight="1" thickBot="1" x14ac:dyDescent="0.3">
      <c r="B6" s="23" t="s">
        <v>50</v>
      </c>
      <c r="C6" s="22" t="s">
        <v>1</v>
      </c>
      <c r="D6" s="31" t="s">
        <v>33</v>
      </c>
      <c r="E6" s="31" t="s">
        <v>34</v>
      </c>
      <c r="F6" s="31" t="s">
        <v>35</v>
      </c>
      <c r="G6" s="31" t="s">
        <v>36</v>
      </c>
      <c r="H6" s="21" t="s">
        <v>40</v>
      </c>
    </row>
    <row r="7" spans="2:8" s="4" customFormat="1" ht="20.45" customHeight="1" x14ac:dyDescent="0.25">
      <c r="B7" s="65" t="s">
        <v>75</v>
      </c>
      <c r="C7" s="20" t="s">
        <v>53</v>
      </c>
      <c r="D7" s="42">
        <v>153.54</v>
      </c>
      <c r="E7" s="14">
        <v>65.166666666666671</v>
      </c>
      <c r="F7" s="42">
        <v>88.768115942028984</v>
      </c>
      <c r="G7" s="14">
        <v>26.636363636363637</v>
      </c>
      <c r="H7" s="33" t="s">
        <v>71</v>
      </c>
    </row>
    <row r="8" spans="2:8" ht="20.45" customHeight="1" x14ac:dyDescent="0.25">
      <c r="B8" s="66"/>
      <c r="C8" s="32" t="s">
        <v>9</v>
      </c>
      <c r="D8" s="43">
        <v>13</v>
      </c>
      <c r="E8" s="3">
        <v>4.5</v>
      </c>
      <c r="F8" s="43">
        <v>4.166666666666667</v>
      </c>
      <c r="G8" s="3"/>
      <c r="H8" s="29">
        <v>10</v>
      </c>
    </row>
    <row r="9" spans="2:8" ht="20.45" customHeight="1" x14ac:dyDescent="0.25">
      <c r="B9" s="66"/>
      <c r="C9" s="32" t="s">
        <v>10</v>
      </c>
      <c r="D9" s="43">
        <v>132</v>
      </c>
      <c r="E9" s="3">
        <v>8.75</v>
      </c>
      <c r="F9" s="43">
        <v>98</v>
      </c>
      <c r="G9" s="3">
        <v>0</v>
      </c>
      <c r="H9" s="29">
        <v>60</v>
      </c>
    </row>
    <row r="10" spans="2:8" ht="20.45" customHeight="1" x14ac:dyDescent="0.25">
      <c r="B10" s="66"/>
      <c r="C10" s="32" t="s">
        <v>11</v>
      </c>
      <c r="D10" s="3">
        <v>189.09090909090909</v>
      </c>
      <c r="E10" s="3">
        <v>80.222222222222229</v>
      </c>
      <c r="F10" s="3">
        <v>8.1428571428571423</v>
      </c>
      <c r="G10" s="3">
        <v>137</v>
      </c>
      <c r="H10" s="29">
        <v>120</v>
      </c>
    </row>
    <row r="11" spans="2:8" ht="20.45" customHeight="1" thickBot="1" x14ac:dyDescent="0.3">
      <c r="B11" s="67"/>
      <c r="C11" s="19" t="s">
        <v>12</v>
      </c>
      <c r="D11" s="16"/>
      <c r="E11" s="16">
        <v>1.5</v>
      </c>
      <c r="F11" s="16">
        <v>13</v>
      </c>
      <c r="G11" s="16"/>
      <c r="H11" s="30">
        <v>3</v>
      </c>
    </row>
    <row r="12" spans="2:8" s="4" customFormat="1" ht="20.45" customHeight="1" x14ac:dyDescent="0.25">
      <c r="B12" s="65" t="s">
        <v>72</v>
      </c>
      <c r="C12" s="20" t="s">
        <v>53</v>
      </c>
      <c r="D12" s="42">
        <v>77.661538461538456</v>
      </c>
      <c r="E12" s="14">
        <v>36.859813084112147</v>
      </c>
      <c r="F12" s="14">
        <v>86.547854785478549</v>
      </c>
      <c r="G12" s="14">
        <v>41.740648379052367</v>
      </c>
      <c r="H12" s="33" t="s">
        <v>71</v>
      </c>
    </row>
    <row r="13" spans="2:8" s="4" customFormat="1" ht="20.45" customHeight="1" x14ac:dyDescent="0.25">
      <c r="B13" s="66"/>
      <c r="C13" s="32" t="s">
        <v>9</v>
      </c>
      <c r="D13" s="3">
        <v>11.030303030303031</v>
      </c>
      <c r="E13" s="3">
        <v>4.2633928571428568</v>
      </c>
      <c r="F13" s="3">
        <v>3.7635467980295565</v>
      </c>
      <c r="G13" s="3">
        <v>5.0384615384615383</v>
      </c>
      <c r="H13" s="29">
        <v>10</v>
      </c>
    </row>
    <row r="14" spans="2:8" s="4" customFormat="1" ht="20.45" customHeight="1" x14ac:dyDescent="0.25">
      <c r="B14" s="66"/>
      <c r="C14" s="32" t="s">
        <v>10</v>
      </c>
      <c r="D14" s="3">
        <v>46.147959183673471</v>
      </c>
      <c r="E14" s="3">
        <v>16.853723404255319</v>
      </c>
      <c r="F14" s="3">
        <v>6.8756613756613758</v>
      </c>
      <c r="G14" s="3">
        <v>6.268041237113402</v>
      </c>
      <c r="H14" s="29">
        <v>60</v>
      </c>
    </row>
    <row r="15" spans="2:8" s="4" customFormat="1" ht="20.45" customHeight="1" x14ac:dyDescent="0.25">
      <c r="B15" s="66"/>
      <c r="C15" s="32" t="s">
        <v>11</v>
      </c>
      <c r="D15" s="3">
        <v>112.38983050847457</v>
      </c>
      <c r="E15" s="3">
        <v>36.446808510638299</v>
      </c>
      <c r="F15" s="3">
        <v>11.701754385964913</v>
      </c>
      <c r="G15" s="3">
        <v>2.75</v>
      </c>
      <c r="H15" s="29">
        <v>120</v>
      </c>
    </row>
    <row r="16" spans="2:8" s="4" customFormat="1" ht="20.45" customHeight="1" thickBot="1" x14ac:dyDescent="0.3">
      <c r="B16" s="67"/>
      <c r="C16" s="19" t="s">
        <v>12</v>
      </c>
      <c r="D16" s="16">
        <v>1.9230769230769231</v>
      </c>
      <c r="E16" s="16">
        <v>1.4814814814814814</v>
      </c>
      <c r="F16" s="16">
        <v>1.5555555555555556</v>
      </c>
      <c r="G16" s="16">
        <v>1.9285714285714286</v>
      </c>
      <c r="H16" s="30">
        <v>3</v>
      </c>
    </row>
    <row r="17" spans="2:8" s="4" customFormat="1" ht="20.45" customHeight="1" x14ac:dyDescent="0.25">
      <c r="B17" s="65" t="s">
        <v>83</v>
      </c>
      <c r="C17" s="13" t="s">
        <v>53</v>
      </c>
      <c r="D17" s="42">
        <v>146.60377358490567</v>
      </c>
      <c r="E17" s="14">
        <v>48.219512195121951</v>
      </c>
      <c r="F17" s="14">
        <v>57.653409090909093</v>
      </c>
      <c r="G17" s="14">
        <v>58.862318840579711</v>
      </c>
      <c r="H17" s="33" t="s">
        <v>71</v>
      </c>
    </row>
    <row r="18" spans="2:8" s="4" customFormat="1" ht="20.45" customHeight="1" x14ac:dyDescent="0.25">
      <c r="B18" s="66"/>
      <c r="C18" s="32" t="s">
        <v>9</v>
      </c>
      <c r="D18" s="43">
        <v>27.153846153846153</v>
      </c>
      <c r="E18" s="3">
        <v>6.559796437659033</v>
      </c>
      <c r="F18" s="3">
        <v>13.494565217391305</v>
      </c>
      <c r="G18" s="3">
        <v>13.30281690140845</v>
      </c>
      <c r="H18" s="29">
        <v>10</v>
      </c>
    </row>
    <row r="19" spans="2:8" s="4" customFormat="1" ht="20.45" customHeight="1" x14ac:dyDescent="0.25">
      <c r="B19" s="66"/>
      <c r="C19" s="32" t="s">
        <v>10</v>
      </c>
      <c r="D19" s="43">
        <v>129.32291666666666</v>
      </c>
      <c r="E19" s="3">
        <v>13.677018633540373</v>
      </c>
      <c r="F19" s="3">
        <v>22</v>
      </c>
      <c r="G19" s="3">
        <v>108.83823529411765</v>
      </c>
      <c r="H19" s="29">
        <v>60</v>
      </c>
    </row>
    <row r="20" spans="2:8" s="4" customFormat="1" ht="20.45" customHeight="1" x14ac:dyDescent="0.25">
      <c r="B20" s="66"/>
      <c r="C20" s="32" t="s">
        <v>11</v>
      </c>
      <c r="D20" s="3">
        <v>53.75</v>
      </c>
      <c r="E20" s="3">
        <v>35.875</v>
      </c>
      <c r="F20" s="3">
        <v>48</v>
      </c>
      <c r="G20" s="3">
        <v>36.361111111111114</v>
      </c>
      <c r="H20" s="29">
        <v>120</v>
      </c>
    </row>
    <row r="21" spans="2:8" s="4" customFormat="1" ht="20.45" customHeight="1" thickBot="1" x14ac:dyDescent="0.3">
      <c r="B21" s="67"/>
      <c r="C21" s="19" t="s">
        <v>12</v>
      </c>
      <c r="D21" s="16"/>
      <c r="E21" s="16">
        <v>24.428571428571427</v>
      </c>
      <c r="F21" s="16">
        <v>3</v>
      </c>
      <c r="G21" s="16"/>
      <c r="H21" s="30">
        <v>3</v>
      </c>
    </row>
    <row r="22" spans="2:8" s="4" customFormat="1" ht="20.45" customHeight="1" x14ac:dyDescent="0.25">
      <c r="B22" s="65" t="s">
        <v>13</v>
      </c>
      <c r="C22" s="13" t="s">
        <v>53</v>
      </c>
      <c r="D22" s="14">
        <v>75.050761421319791</v>
      </c>
      <c r="E22" s="14">
        <v>62.333333333333336</v>
      </c>
      <c r="F22" s="14">
        <v>67.931535269709542</v>
      </c>
      <c r="G22" s="14">
        <v>39.764705882352942</v>
      </c>
      <c r="H22" s="33" t="s">
        <v>71</v>
      </c>
    </row>
    <row r="23" spans="2:8" ht="20.45" customHeight="1" x14ac:dyDescent="0.25">
      <c r="B23" s="66"/>
      <c r="C23" s="32" t="s">
        <v>9</v>
      </c>
      <c r="D23" s="3">
        <v>20.09090909090909</v>
      </c>
      <c r="E23" s="3">
        <v>20.138576779026216</v>
      </c>
      <c r="F23" s="3">
        <v>22.696969696969695</v>
      </c>
      <c r="G23" s="3">
        <v>31.32484076433121</v>
      </c>
      <c r="H23" s="29">
        <v>10</v>
      </c>
    </row>
    <row r="24" spans="2:8" ht="20.45" customHeight="1" x14ac:dyDescent="0.25">
      <c r="B24" s="66"/>
      <c r="C24" s="32" t="s">
        <v>10</v>
      </c>
      <c r="D24" s="3">
        <v>63</v>
      </c>
      <c r="E24" s="3">
        <v>12.840236686390533</v>
      </c>
      <c r="F24" s="3">
        <v>50.722772277227726</v>
      </c>
      <c r="G24" s="3">
        <v>66.555555555555557</v>
      </c>
      <c r="H24" s="29">
        <v>60</v>
      </c>
    </row>
    <row r="25" spans="2:8" ht="20.45" customHeight="1" x14ac:dyDescent="0.25">
      <c r="B25" s="66"/>
      <c r="C25" s="32" t="s">
        <v>11</v>
      </c>
      <c r="D25" s="3">
        <v>16.86046511627907</v>
      </c>
      <c r="E25" s="3">
        <v>42.641509433962263</v>
      </c>
      <c r="F25" s="3">
        <v>48.949152542372879</v>
      </c>
      <c r="G25" s="3">
        <v>58.578125</v>
      </c>
      <c r="H25" s="29">
        <v>120</v>
      </c>
    </row>
    <row r="26" spans="2:8" ht="20.45" customHeight="1" thickBot="1" x14ac:dyDescent="0.3">
      <c r="B26" s="67"/>
      <c r="C26" s="19" t="s">
        <v>12</v>
      </c>
      <c r="D26" s="16">
        <v>3</v>
      </c>
      <c r="E26" s="16">
        <v>3</v>
      </c>
      <c r="F26" s="44">
        <f>3/2</f>
        <v>1.5</v>
      </c>
      <c r="G26" s="44">
        <f>2/2</f>
        <v>1</v>
      </c>
      <c r="H26" s="30">
        <v>3</v>
      </c>
    </row>
    <row r="27" spans="2:8" s="4" customFormat="1" ht="20.45" customHeight="1" x14ac:dyDescent="0.25">
      <c r="B27" s="65" t="s">
        <v>85</v>
      </c>
      <c r="C27" s="13" t="s">
        <v>53</v>
      </c>
      <c r="D27" s="14"/>
      <c r="E27" s="14">
        <v>21</v>
      </c>
      <c r="F27" s="14"/>
      <c r="G27" s="14"/>
      <c r="H27" s="33" t="s">
        <v>71</v>
      </c>
    </row>
    <row r="28" spans="2:8" s="4" customFormat="1" ht="20.45" customHeight="1" x14ac:dyDescent="0.25">
      <c r="B28" s="66"/>
      <c r="C28" s="32" t="s">
        <v>9</v>
      </c>
      <c r="D28" s="3">
        <v>29</v>
      </c>
      <c r="E28" s="3">
        <v>2.5</v>
      </c>
      <c r="F28" s="3">
        <v>4.75</v>
      </c>
      <c r="G28" s="3">
        <v>11</v>
      </c>
      <c r="H28" s="29">
        <v>10</v>
      </c>
    </row>
    <row r="29" spans="2:8" s="4" customFormat="1" ht="20.45" customHeight="1" x14ac:dyDescent="0.25">
      <c r="B29" s="66"/>
      <c r="C29" s="32" t="s">
        <v>10</v>
      </c>
      <c r="D29" s="3">
        <v>1</v>
      </c>
      <c r="E29" s="3">
        <v>3.8571428571428572</v>
      </c>
      <c r="F29" s="43"/>
      <c r="G29" s="43"/>
      <c r="H29" s="29">
        <v>60</v>
      </c>
    </row>
    <row r="30" spans="2:8" s="4" customFormat="1" ht="20.45" customHeight="1" x14ac:dyDescent="0.25">
      <c r="B30" s="66"/>
      <c r="C30" s="32" t="s">
        <v>11</v>
      </c>
      <c r="D30" s="3"/>
      <c r="E30" s="3">
        <v>15</v>
      </c>
      <c r="F30" s="3"/>
      <c r="G30" s="3">
        <v>230</v>
      </c>
      <c r="H30" s="29">
        <v>120</v>
      </c>
    </row>
    <row r="31" spans="2:8" s="4" customFormat="1" ht="20.45" customHeight="1" thickBot="1" x14ac:dyDescent="0.3">
      <c r="B31" s="67"/>
      <c r="C31" s="19" t="s">
        <v>12</v>
      </c>
      <c r="D31" s="16"/>
      <c r="E31" s="16"/>
      <c r="F31" s="16"/>
      <c r="G31" s="16"/>
      <c r="H31" s="30">
        <v>3</v>
      </c>
    </row>
    <row r="32" spans="2:8" s="4" customFormat="1" ht="20.45" customHeight="1" x14ac:dyDescent="0.25">
      <c r="B32" s="65" t="s">
        <v>14</v>
      </c>
      <c r="C32" s="13" t="s">
        <v>53</v>
      </c>
      <c r="D32" s="14"/>
      <c r="E32" s="14">
        <v>94.75</v>
      </c>
      <c r="F32" s="42">
        <v>32.9</v>
      </c>
      <c r="G32" s="14"/>
      <c r="H32" s="33" t="s">
        <v>71</v>
      </c>
    </row>
    <row r="33" spans="2:8" ht="20.45" customHeight="1" x14ac:dyDescent="0.25">
      <c r="B33" s="66"/>
      <c r="C33" s="32" t="s">
        <v>9</v>
      </c>
      <c r="D33" s="3">
        <v>16.222222222222221</v>
      </c>
      <c r="E33" s="3">
        <v>9.1904761904761898</v>
      </c>
      <c r="F33" s="3">
        <v>14.5</v>
      </c>
      <c r="G33" s="3">
        <v>17.100000000000001</v>
      </c>
      <c r="H33" s="29">
        <v>10</v>
      </c>
    </row>
    <row r="34" spans="2:8" ht="20.45" customHeight="1" x14ac:dyDescent="0.25">
      <c r="B34" s="66"/>
      <c r="C34" s="32" t="s">
        <v>10</v>
      </c>
      <c r="D34" s="3">
        <v>39.333333333333336</v>
      </c>
      <c r="E34" s="3">
        <v>9.4615384615384617</v>
      </c>
      <c r="F34" s="3">
        <v>57.166666666666664</v>
      </c>
      <c r="G34" s="3">
        <v>9</v>
      </c>
      <c r="H34" s="29">
        <v>60</v>
      </c>
    </row>
    <row r="35" spans="2:8" ht="20.45" customHeight="1" x14ac:dyDescent="0.25">
      <c r="B35" s="66"/>
      <c r="C35" s="32" t="s">
        <v>11</v>
      </c>
      <c r="D35" s="3"/>
      <c r="E35" s="3">
        <v>7</v>
      </c>
      <c r="F35" s="3">
        <v>27.5</v>
      </c>
      <c r="G35" s="3"/>
      <c r="H35" s="29">
        <v>120</v>
      </c>
    </row>
    <row r="36" spans="2:8" ht="20.45" customHeight="1" thickBot="1" x14ac:dyDescent="0.3">
      <c r="B36" s="67"/>
      <c r="C36" s="19" t="s">
        <v>12</v>
      </c>
      <c r="D36" s="16"/>
      <c r="E36" s="16">
        <v>2</v>
      </c>
      <c r="F36" s="16"/>
      <c r="G36" s="16"/>
      <c r="H36" s="30">
        <v>3</v>
      </c>
    </row>
    <row r="37" spans="2:8" s="4" customFormat="1" ht="20.45" customHeight="1" x14ac:dyDescent="0.25">
      <c r="B37" s="65" t="s">
        <v>84</v>
      </c>
      <c r="C37" s="13" t="s">
        <v>53</v>
      </c>
      <c r="D37" s="14"/>
      <c r="E37" s="14">
        <v>2</v>
      </c>
      <c r="F37" s="42"/>
      <c r="G37" s="14">
        <v>43</v>
      </c>
      <c r="H37" s="33" t="s">
        <v>71</v>
      </c>
    </row>
    <row r="38" spans="2:8" ht="20.45" customHeight="1" x14ac:dyDescent="0.25">
      <c r="B38" s="66"/>
      <c r="C38" s="32" t="s">
        <v>9</v>
      </c>
      <c r="D38" s="3"/>
      <c r="E38" s="3">
        <v>3.5833333333333335</v>
      </c>
      <c r="F38" s="3">
        <v>3</v>
      </c>
      <c r="G38" s="3">
        <v>20.2</v>
      </c>
      <c r="H38" s="29">
        <v>10</v>
      </c>
    </row>
    <row r="39" spans="2:8" ht="20.45" customHeight="1" x14ac:dyDescent="0.25">
      <c r="B39" s="66"/>
      <c r="C39" s="32" t="s">
        <v>10</v>
      </c>
      <c r="D39" s="43"/>
      <c r="E39" s="3">
        <v>7</v>
      </c>
      <c r="F39" s="3">
        <v>7</v>
      </c>
      <c r="G39" s="3"/>
      <c r="H39" s="29">
        <v>60</v>
      </c>
    </row>
    <row r="40" spans="2:8" ht="20.45" customHeight="1" x14ac:dyDescent="0.25">
      <c r="B40" s="66"/>
      <c r="C40" s="32" t="s">
        <v>11</v>
      </c>
      <c r="D40" s="3">
        <v>0</v>
      </c>
      <c r="E40" s="3"/>
      <c r="F40" s="3"/>
      <c r="G40" s="3"/>
      <c r="H40" s="29">
        <v>120</v>
      </c>
    </row>
    <row r="41" spans="2:8" ht="20.45" customHeight="1" thickBot="1" x14ac:dyDescent="0.3">
      <c r="B41" s="67"/>
      <c r="C41" s="19" t="s">
        <v>12</v>
      </c>
      <c r="D41" s="16"/>
      <c r="E41" s="16"/>
      <c r="F41" s="16"/>
      <c r="G41" s="16"/>
      <c r="H41" s="30">
        <v>3</v>
      </c>
    </row>
    <row r="42" spans="2:8" s="4" customFormat="1" ht="20.45" customHeight="1" x14ac:dyDescent="0.25">
      <c r="B42" s="65" t="s">
        <v>15</v>
      </c>
      <c r="C42" s="13" t="s">
        <v>53</v>
      </c>
      <c r="D42" s="14"/>
      <c r="E42" s="14">
        <v>112</v>
      </c>
      <c r="F42" s="14">
        <v>78</v>
      </c>
      <c r="G42" s="14">
        <v>26.666666666666668</v>
      </c>
      <c r="H42" s="33" t="s">
        <v>71</v>
      </c>
    </row>
    <row r="43" spans="2:8" s="4" customFormat="1" ht="20.45" customHeight="1" x14ac:dyDescent="0.25">
      <c r="B43" s="66"/>
      <c r="C43" s="32" t="s">
        <v>9</v>
      </c>
      <c r="D43" s="3">
        <v>14.333333333333334</v>
      </c>
      <c r="E43" s="3">
        <v>10</v>
      </c>
      <c r="F43" s="3">
        <v>17.399999999999999</v>
      </c>
      <c r="G43" s="3">
        <v>25</v>
      </c>
      <c r="H43" s="29">
        <v>10</v>
      </c>
    </row>
    <row r="44" spans="2:8" s="4" customFormat="1" ht="20.45" customHeight="1" x14ac:dyDescent="0.25">
      <c r="B44" s="66"/>
      <c r="C44" s="32" t="s">
        <v>10</v>
      </c>
      <c r="D44" s="3">
        <v>93.833333333333329</v>
      </c>
      <c r="E44" s="3">
        <v>5</v>
      </c>
      <c r="F44" s="3">
        <v>58.833333333333336</v>
      </c>
      <c r="G44" s="3">
        <v>105</v>
      </c>
      <c r="H44" s="29">
        <v>60</v>
      </c>
    </row>
    <row r="45" spans="2:8" s="4" customFormat="1" ht="20.45" customHeight="1" x14ac:dyDescent="0.25">
      <c r="B45" s="66"/>
      <c r="C45" s="32" t="s">
        <v>11</v>
      </c>
      <c r="D45" s="3"/>
      <c r="E45" s="3">
        <v>5</v>
      </c>
      <c r="F45" s="3">
        <v>16.5</v>
      </c>
      <c r="G45" s="3">
        <v>14</v>
      </c>
      <c r="H45" s="29">
        <v>120</v>
      </c>
    </row>
    <row r="46" spans="2:8" s="4" customFormat="1" ht="20.45" customHeight="1" thickBot="1" x14ac:dyDescent="0.3">
      <c r="B46" s="67"/>
      <c r="C46" s="19" t="s">
        <v>12</v>
      </c>
      <c r="D46" s="16"/>
      <c r="E46" s="16"/>
      <c r="F46" s="16">
        <v>0</v>
      </c>
      <c r="G46" s="16"/>
      <c r="H46" s="30">
        <v>3</v>
      </c>
    </row>
    <row r="47" spans="2:8" s="4" customFormat="1" ht="20.45" customHeight="1" x14ac:dyDescent="0.25">
      <c r="B47" s="65" t="s">
        <v>82</v>
      </c>
      <c r="C47" s="13" t="s">
        <v>53</v>
      </c>
      <c r="D47" s="14">
        <v>35.666666666666664</v>
      </c>
      <c r="E47" s="14">
        <v>18.777777777777779</v>
      </c>
      <c r="F47" s="14">
        <v>37.5</v>
      </c>
      <c r="G47" s="14">
        <v>54.375</v>
      </c>
      <c r="H47" s="33" t="s">
        <v>71</v>
      </c>
    </row>
    <row r="48" spans="2:8" s="4" customFormat="1" ht="20.45" customHeight="1" x14ac:dyDescent="0.25">
      <c r="B48" s="66"/>
      <c r="C48" s="32" t="s">
        <v>9</v>
      </c>
      <c r="D48" s="3">
        <v>16.26923076923077</v>
      </c>
      <c r="E48" s="3">
        <v>6.0606060606060606</v>
      </c>
      <c r="F48" s="3">
        <v>9.1571428571428566</v>
      </c>
      <c r="G48" s="3">
        <v>12.044444444444444</v>
      </c>
      <c r="H48" s="29">
        <v>10</v>
      </c>
    </row>
    <row r="49" spans="2:8" s="4" customFormat="1" ht="20.45" customHeight="1" x14ac:dyDescent="0.25">
      <c r="B49" s="66"/>
      <c r="C49" s="32" t="s">
        <v>10</v>
      </c>
      <c r="D49" s="3">
        <v>101.42857142857143</v>
      </c>
      <c r="E49" s="3">
        <v>4</v>
      </c>
      <c r="F49" s="3">
        <v>47.705882352941174</v>
      </c>
      <c r="G49" s="3">
        <v>105.53333333333333</v>
      </c>
      <c r="H49" s="29">
        <v>60</v>
      </c>
    </row>
    <row r="50" spans="2:8" s="4" customFormat="1" ht="20.45" customHeight="1" x14ac:dyDescent="0.25">
      <c r="B50" s="66"/>
      <c r="C50" s="32" t="s">
        <v>11</v>
      </c>
      <c r="D50" s="3">
        <v>16.666666666666668</v>
      </c>
      <c r="E50" s="3">
        <v>9</v>
      </c>
      <c r="F50" s="3">
        <v>23.1875</v>
      </c>
      <c r="G50" s="3">
        <v>28.3125</v>
      </c>
      <c r="H50" s="29">
        <v>120</v>
      </c>
    </row>
    <row r="51" spans="2:8" s="4" customFormat="1" ht="20.45" customHeight="1" thickBot="1" x14ac:dyDescent="0.3">
      <c r="B51" s="67"/>
      <c r="C51" s="19" t="s">
        <v>12</v>
      </c>
      <c r="D51" s="16"/>
      <c r="E51" s="44"/>
      <c r="F51" s="16">
        <v>1.5</v>
      </c>
      <c r="G51" s="16">
        <v>2</v>
      </c>
      <c r="H51" s="30">
        <v>3</v>
      </c>
    </row>
    <row r="52" spans="2:8" s="4" customFormat="1" ht="20.45" customHeight="1" x14ac:dyDescent="0.25">
      <c r="B52" s="65" t="s">
        <v>16</v>
      </c>
      <c r="C52" s="13" t="s">
        <v>53</v>
      </c>
      <c r="D52" s="14">
        <v>78.681081081081075</v>
      </c>
      <c r="E52" s="14">
        <v>59.772340425531915</v>
      </c>
      <c r="F52" s="14">
        <v>66.753593429158116</v>
      </c>
      <c r="G52" s="14">
        <v>43.128608923884514</v>
      </c>
      <c r="H52" s="33" t="s">
        <v>71</v>
      </c>
    </row>
    <row r="53" spans="2:8" ht="20.45" customHeight="1" x14ac:dyDescent="0.25">
      <c r="B53" s="66"/>
      <c r="C53" s="32" t="s">
        <v>9</v>
      </c>
      <c r="D53" s="3">
        <v>22.810945273631841</v>
      </c>
      <c r="E53" s="3">
        <v>18.578823529411764</v>
      </c>
      <c r="F53" s="3">
        <v>18.725563909774436</v>
      </c>
      <c r="G53" s="3">
        <v>22.977578475336323</v>
      </c>
      <c r="H53" s="29">
        <v>10</v>
      </c>
    </row>
    <row r="54" spans="2:8" ht="20.45" customHeight="1" x14ac:dyDescent="0.25">
      <c r="B54" s="66"/>
      <c r="C54" s="32" t="s">
        <v>10</v>
      </c>
      <c r="D54" s="3">
        <v>53.306306306306304</v>
      </c>
      <c r="E54" s="3">
        <v>15.793650793650794</v>
      </c>
      <c r="F54" s="3">
        <v>47.656084656084658</v>
      </c>
      <c r="G54" s="3">
        <v>37.553191489361701</v>
      </c>
      <c r="H54" s="29">
        <v>60</v>
      </c>
    </row>
    <row r="55" spans="2:8" ht="20.45" customHeight="1" x14ac:dyDescent="0.25">
      <c r="B55" s="66"/>
      <c r="C55" s="32" t="s">
        <v>11</v>
      </c>
      <c r="D55" s="3">
        <v>16.261904761904763</v>
      </c>
      <c r="E55" s="3">
        <v>43.913580246913583</v>
      </c>
      <c r="F55" s="3">
        <v>44.405797101449274</v>
      </c>
      <c r="G55" s="3">
        <v>54.333333333333336</v>
      </c>
      <c r="H55" s="29">
        <v>120</v>
      </c>
    </row>
    <row r="56" spans="2:8" ht="20.45" customHeight="1" thickBot="1" x14ac:dyDescent="0.3">
      <c r="B56" s="67"/>
      <c r="C56" s="19" t="s">
        <v>12</v>
      </c>
      <c r="D56" s="16">
        <v>3</v>
      </c>
      <c r="E56" s="16">
        <v>4.2</v>
      </c>
      <c r="F56" s="16">
        <f>4/3</f>
        <v>1.3333333333333333</v>
      </c>
      <c r="G56" s="44">
        <f>9/2</f>
        <v>4.5</v>
      </c>
      <c r="H56" s="30">
        <v>3</v>
      </c>
    </row>
    <row r="57" spans="2:8" s="4" customFormat="1" ht="20.45" customHeight="1" x14ac:dyDescent="0.25">
      <c r="B57" s="65" t="s">
        <v>81</v>
      </c>
      <c r="C57" s="13" t="s">
        <v>53</v>
      </c>
      <c r="D57" s="14">
        <v>80.090909090909093</v>
      </c>
      <c r="E57" s="14">
        <v>19.775510204081634</v>
      </c>
      <c r="F57" s="14">
        <v>42.696969696969695</v>
      </c>
      <c r="G57" s="14">
        <v>54.153846153846153</v>
      </c>
      <c r="H57" s="33" t="s">
        <v>71</v>
      </c>
    </row>
    <row r="58" spans="2:8" s="4" customFormat="1" ht="20.45" customHeight="1" x14ac:dyDescent="0.25">
      <c r="B58" s="66"/>
      <c r="C58" s="32" t="s">
        <v>9</v>
      </c>
      <c r="D58" s="3">
        <v>34.829787234042556</v>
      </c>
      <c r="E58" s="3">
        <v>7.9405940594059405</v>
      </c>
      <c r="F58" s="3">
        <v>10.720670391061452</v>
      </c>
      <c r="G58" s="3">
        <v>12.907407407407407</v>
      </c>
      <c r="H58" s="29">
        <v>10</v>
      </c>
    </row>
    <row r="59" spans="2:8" s="4" customFormat="1" ht="20.45" customHeight="1" x14ac:dyDescent="0.25">
      <c r="B59" s="66"/>
      <c r="C59" s="32" t="s">
        <v>10</v>
      </c>
      <c r="D59" s="3">
        <v>109.36363636363636</v>
      </c>
      <c r="E59" s="3">
        <v>16.674157303370787</v>
      </c>
      <c r="F59" s="3">
        <v>36.724637681159422</v>
      </c>
      <c r="G59" s="3">
        <v>83.521739130434781</v>
      </c>
      <c r="H59" s="29">
        <v>60</v>
      </c>
    </row>
    <row r="60" spans="2:8" s="4" customFormat="1" ht="20.45" customHeight="1" x14ac:dyDescent="0.25">
      <c r="B60" s="66"/>
      <c r="C60" s="32" t="s">
        <v>11</v>
      </c>
      <c r="D60" s="3">
        <v>55.428571428571431</v>
      </c>
      <c r="E60" s="3">
        <v>4.2352941176470589</v>
      </c>
      <c r="F60" s="3">
        <v>36.4</v>
      </c>
      <c r="G60" s="3">
        <v>68</v>
      </c>
      <c r="H60" s="29">
        <v>120</v>
      </c>
    </row>
    <row r="61" spans="2:8" s="4" customFormat="1" ht="20.45" customHeight="1" thickBot="1" x14ac:dyDescent="0.3">
      <c r="B61" s="67"/>
      <c r="C61" s="19" t="s">
        <v>12</v>
      </c>
      <c r="D61" s="16"/>
      <c r="E61" s="16">
        <v>22.555555555555557</v>
      </c>
      <c r="F61" s="16">
        <v>3.2</v>
      </c>
      <c r="G61" s="16"/>
      <c r="H61" s="30">
        <v>3</v>
      </c>
    </row>
    <row r="62" spans="2:8" s="4" customFormat="1" ht="20.45" customHeight="1" x14ac:dyDescent="0.25">
      <c r="B62" s="65" t="s">
        <v>41</v>
      </c>
      <c r="C62" s="13" t="s">
        <v>53</v>
      </c>
      <c r="D62" s="14"/>
      <c r="E62" s="14"/>
      <c r="F62" s="14">
        <v>45.4</v>
      </c>
      <c r="G62" s="14">
        <v>77.833333333333329</v>
      </c>
      <c r="H62" s="33" t="s">
        <v>71</v>
      </c>
    </row>
    <row r="63" spans="2:8" s="4" customFormat="1" ht="20.45" customHeight="1" x14ac:dyDescent="0.25">
      <c r="B63" s="66"/>
      <c r="C63" s="32" t="s">
        <v>9</v>
      </c>
      <c r="D63" s="3">
        <v>21</v>
      </c>
      <c r="E63" s="3">
        <v>5.8</v>
      </c>
      <c r="F63" s="3">
        <v>18.25</v>
      </c>
      <c r="G63" s="3">
        <v>11</v>
      </c>
      <c r="H63" s="29">
        <v>10</v>
      </c>
    </row>
    <row r="64" spans="2:8" s="4" customFormat="1" ht="20.45" customHeight="1" x14ac:dyDescent="0.25">
      <c r="B64" s="66"/>
      <c r="C64" s="32" t="s">
        <v>10</v>
      </c>
      <c r="D64" s="3"/>
      <c r="E64" s="3">
        <v>5</v>
      </c>
      <c r="F64" s="3"/>
      <c r="G64" s="3"/>
      <c r="H64" s="29">
        <v>60</v>
      </c>
    </row>
    <row r="65" spans="2:8" s="4" customFormat="1" ht="20.45" customHeight="1" x14ac:dyDescent="0.25">
      <c r="B65" s="66"/>
      <c r="C65" s="32" t="s">
        <v>11</v>
      </c>
      <c r="D65" s="3"/>
      <c r="E65" s="3"/>
      <c r="F65" s="3">
        <v>40</v>
      </c>
      <c r="G65" s="3"/>
      <c r="H65" s="29">
        <v>120</v>
      </c>
    </row>
    <row r="66" spans="2:8" s="4" customFormat="1" ht="20.45" customHeight="1" thickBot="1" x14ac:dyDescent="0.3">
      <c r="B66" s="67"/>
      <c r="C66" s="19" t="s">
        <v>12</v>
      </c>
      <c r="D66" s="16"/>
      <c r="E66" s="16"/>
      <c r="F66" s="16"/>
      <c r="G66" s="16"/>
      <c r="H66" s="30">
        <v>3</v>
      </c>
    </row>
    <row r="67" spans="2:8" s="4" customFormat="1" ht="20.45" customHeight="1" x14ac:dyDescent="0.25">
      <c r="B67" s="65" t="s">
        <v>80</v>
      </c>
      <c r="C67" s="13" t="s">
        <v>53</v>
      </c>
      <c r="D67" s="14">
        <v>21.70967741935484</v>
      </c>
      <c r="E67" s="14">
        <v>19.066666666666666</v>
      </c>
      <c r="F67" s="14">
        <v>23.929577464788732</v>
      </c>
      <c r="G67" s="14">
        <v>43.919708029197082</v>
      </c>
      <c r="H67" s="33" t="s">
        <v>71</v>
      </c>
    </row>
    <row r="68" spans="2:8" s="4" customFormat="1" ht="20.45" customHeight="1" x14ac:dyDescent="0.25">
      <c r="B68" s="66"/>
      <c r="C68" s="32" t="s">
        <v>9</v>
      </c>
      <c r="D68" s="3">
        <v>26.022471910112358</v>
      </c>
      <c r="E68" s="3">
        <v>5.4931034482758623</v>
      </c>
      <c r="F68" s="3">
        <v>9.8914285714285715</v>
      </c>
      <c r="G68" s="3">
        <v>14.855072463768115</v>
      </c>
      <c r="H68" s="29">
        <v>10</v>
      </c>
    </row>
    <row r="69" spans="2:8" s="4" customFormat="1" ht="20.45" customHeight="1" x14ac:dyDescent="0.25">
      <c r="B69" s="66"/>
      <c r="C69" s="32" t="s">
        <v>10</v>
      </c>
      <c r="D69" s="3">
        <v>139.98750000000001</v>
      </c>
      <c r="E69" s="3">
        <v>12.737160120845921</v>
      </c>
      <c r="F69" s="3">
        <v>18.417582417582416</v>
      </c>
      <c r="G69" s="3">
        <v>113.48275862068965</v>
      </c>
      <c r="H69" s="29">
        <v>60</v>
      </c>
    </row>
    <row r="70" spans="2:8" s="4" customFormat="1" ht="20.45" customHeight="1" x14ac:dyDescent="0.25">
      <c r="B70" s="66"/>
      <c r="C70" s="32" t="s">
        <v>11</v>
      </c>
      <c r="D70" s="3">
        <v>46.142857142857146</v>
      </c>
      <c r="E70" s="3">
        <v>12.797619047619047</v>
      </c>
      <c r="F70" s="3">
        <v>25.285714285714285</v>
      </c>
      <c r="G70" s="3">
        <v>59.888888888888886</v>
      </c>
      <c r="H70" s="29">
        <v>120</v>
      </c>
    </row>
    <row r="71" spans="2:8" s="4" customFormat="1" ht="20.45" customHeight="1" thickBot="1" x14ac:dyDescent="0.3">
      <c r="B71" s="67"/>
      <c r="C71" s="19" t="s">
        <v>12</v>
      </c>
      <c r="D71" s="16"/>
      <c r="E71" s="16">
        <v>2.2857142857142856</v>
      </c>
      <c r="F71" s="44">
        <f>103/42</f>
        <v>2.4523809523809526</v>
      </c>
      <c r="G71" s="16"/>
      <c r="H71" s="30">
        <v>3</v>
      </c>
    </row>
    <row r="72" spans="2:8" s="4" customFormat="1" ht="20.45" customHeight="1" x14ac:dyDescent="0.25">
      <c r="B72" s="65" t="s">
        <v>17</v>
      </c>
      <c r="C72" s="13" t="s">
        <v>53</v>
      </c>
      <c r="D72" s="14">
        <v>31.179487179487179</v>
      </c>
      <c r="E72" s="14">
        <v>51.15</v>
      </c>
      <c r="F72" s="14">
        <v>51.144927536231883</v>
      </c>
      <c r="G72" s="14">
        <v>53.589473684210525</v>
      </c>
      <c r="H72" s="33" t="s">
        <v>71</v>
      </c>
    </row>
    <row r="73" spans="2:8" ht="20.45" customHeight="1" x14ac:dyDescent="0.25">
      <c r="B73" s="66"/>
      <c r="C73" s="32" t="s">
        <v>9</v>
      </c>
      <c r="D73" s="3">
        <v>20.875</v>
      </c>
      <c r="E73" s="3">
        <v>16.688524590163933</v>
      </c>
      <c r="F73" s="3">
        <v>19.829787234042552</v>
      </c>
      <c r="G73" s="3">
        <v>18.46153846153846</v>
      </c>
      <c r="H73" s="29">
        <v>10</v>
      </c>
    </row>
    <row r="74" spans="2:8" ht="20.45" customHeight="1" x14ac:dyDescent="0.25">
      <c r="B74" s="66"/>
      <c r="C74" s="32" t="s">
        <v>10</v>
      </c>
      <c r="D74" s="3">
        <v>65.25</v>
      </c>
      <c r="E74" s="3">
        <v>8</v>
      </c>
      <c r="F74" s="3">
        <v>56.490909090909092</v>
      </c>
      <c r="G74" s="3">
        <v>12.136363636363637</v>
      </c>
      <c r="H74" s="29">
        <v>60</v>
      </c>
    </row>
    <row r="75" spans="2:8" ht="20.45" customHeight="1" x14ac:dyDescent="0.25">
      <c r="B75" s="66"/>
      <c r="C75" s="32" t="s">
        <v>11</v>
      </c>
      <c r="D75" s="3">
        <v>38.5</v>
      </c>
      <c r="E75" s="3">
        <v>34.428571428571431</v>
      </c>
      <c r="F75" s="3">
        <v>39</v>
      </c>
      <c r="G75" s="3">
        <v>53.347826086956523</v>
      </c>
      <c r="H75" s="29">
        <v>120</v>
      </c>
    </row>
    <row r="76" spans="2:8" ht="20.45" customHeight="1" thickBot="1" x14ac:dyDescent="0.3">
      <c r="B76" s="67"/>
      <c r="C76" s="19" t="s">
        <v>12</v>
      </c>
      <c r="D76" s="16"/>
      <c r="E76" s="16"/>
      <c r="F76" s="16">
        <v>4.5</v>
      </c>
      <c r="G76" s="44"/>
      <c r="H76" s="30">
        <v>3</v>
      </c>
    </row>
    <row r="77" spans="2:8" s="4" customFormat="1" ht="20.45" customHeight="1" x14ac:dyDescent="0.25">
      <c r="B77" s="65" t="s">
        <v>74</v>
      </c>
      <c r="C77" s="13" t="s">
        <v>53</v>
      </c>
      <c r="D77" s="14"/>
      <c r="E77" s="14">
        <v>17.25</v>
      </c>
      <c r="F77" s="14">
        <v>35.333333333333336</v>
      </c>
      <c r="G77" s="14">
        <v>24.8</v>
      </c>
      <c r="H77" s="33" t="s">
        <v>71</v>
      </c>
    </row>
    <row r="78" spans="2:8" s="4" customFormat="1" ht="20.45" customHeight="1" x14ac:dyDescent="0.25">
      <c r="B78" s="66"/>
      <c r="C78" s="32" t="s">
        <v>9</v>
      </c>
      <c r="D78" s="3">
        <v>23.75</v>
      </c>
      <c r="E78" s="3">
        <v>6.1428571428571432</v>
      </c>
      <c r="F78" s="3">
        <v>10.142857142857142</v>
      </c>
      <c r="G78" s="3">
        <v>10</v>
      </c>
      <c r="H78" s="29">
        <v>10</v>
      </c>
    </row>
    <row r="79" spans="2:8" s="4" customFormat="1" ht="20.45" customHeight="1" x14ac:dyDescent="0.25">
      <c r="B79" s="66"/>
      <c r="C79" s="32" t="s">
        <v>10</v>
      </c>
      <c r="D79" s="3">
        <v>71.2</v>
      </c>
      <c r="E79" s="3">
        <v>25.142857142857142</v>
      </c>
      <c r="F79" s="3">
        <v>8.6</v>
      </c>
      <c r="G79" s="3">
        <v>13</v>
      </c>
      <c r="H79" s="29">
        <v>60</v>
      </c>
    </row>
    <row r="80" spans="2:8" s="4" customFormat="1" ht="20.45" customHeight="1" x14ac:dyDescent="0.25">
      <c r="B80" s="66"/>
      <c r="C80" s="32" t="s">
        <v>11</v>
      </c>
      <c r="D80" s="3"/>
      <c r="E80" s="3">
        <v>19.666666666666668</v>
      </c>
      <c r="F80" s="3">
        <v>0</v>
      </c>
      <c r="G80" s="3"/>
      <c r="H80" s="29">
        <v>120</v>
      </c>
    </row>
    <row r="81" spans="2:8" s="4" customFormat="1" ht="20.45" customHeight="1" thickBot="1" x14ac:dyDescent="0.3">
      <c r="B81" s="67"/>
      <c r="C81" s="19" t="s">
        <v>12</v>
      </c>
      <c r="D81" s="16"/>
      <c r="E81" s="16"/>
      <c r="F81" s="16">
        <v>3</v>
      </c>
      <c r="G81" s="16"/>
      <c r="H81" s="30">
        <v>3</v>
      </c>
    </row>
    <row r="82" spans="2:8" s="4" customFormat="1" ht="20.45" customHeight="1" x14ac:dyDescent="0.25">
      <c r="B82" s="65" t="s">
        <v>32</v>
      </c>
      <c r="C82" s="13" t="s">
        <v>53</v>
      </c>
      <c r="D82" s="42">
        <v>17.095238095238095</v>
      </c>
      <c r="E82" s="14">
        <v>184.20967741935485</v>
      </c>
      <c r="F82" s="14">
        <v>225.19736842105263</v>
      </c>
      <c r="G82" s="14">
        <v>69.314285714285717</v>
      </c>
      <c r="H82" s="33" t="s">
        <v>71</v>
      </c>
    </row>
    <row r="83" spans="2:8" s="4" customFormat="1" ht="20.45" customHeight="1" x14ac:dyDescent="0.25">
      <c r="B83" s="66"/>
      <c r="C83" s="32" t="s">
        <v>9</v>
      </c>
      <c r="D83" s="43">
        <v>89.047058823529412</v>
      </c>
      <c r="E83" s="43">
        <v>72.875598086124398</v>
      </c>
      <c r="F83" s="43">
        <v>96.323741007194243</v>
      </c>
      <c r="G83" s="3">
        <v>37.355769230769234</v>
      </c>
      <c r="H83" s="29">
        <v>10</v>
      </c>
    </row>
    <row r="84" spans="2:8" s="4" customFormat="1" ht="20.45" customHeight="1" x14ac:dyDescent="0.25">
      <c r="B84" s="66"/>
      <c r="C84" s="32" t="s">
        <v>10</v>
      </c>
      <c r="D84" s="3">
        <v>85.098360655737707</v>
      </c>
      <c r="E84" s="3">
        <v>112.96511627906976</v>
      </c>
      <c r="F84" s="3">
        <v>135.32950191570882</v>
      </c>
      <c r="G84" s="3">
        <v>28.025316455696203</v>
      </c>
      <c r="H84" s="29">
        <v>60</v>
      </c>
    </row>
    <row r="85" spans="2:8" s="4" customFormat="1" ht="20.45" customHeight="1" x14ac:dyDescent="0.25">
      <c r="B85" s="66"/>
      <c r="C85" s="32" t="s">
        <v>11</v>
      </c>
      <c r="D85" s="3">
        <v>17.272727272727273</v>
      </c>
      <c r="E85" s="3">
        <v>223.33962264150944</v>
      </c>
      <c r="F85" s="3">
        <v>222.125</v>
      </c>
      <c r="G85" s="3">
        <v>99.526315789473685</v>
      </c>
      <c r="H85" s="29">
        <v>120</v>
      </c>
    </row>
    <row r="86" spans="2:8" s="4" customFormat="1" ht="20.45" customHeight="1" thickBot="1" x14ac:dyDescent="0.3">
      <c r="B86" s="67"/>
      <c r="C86" s="19" t="s">
        <v>12</v>
      </c>
      <c r="D86" s="16"/>
      <c r="E86" s="44"/>
      <c r="F86" s="44"/>
      <c r="G86" s="16"/>
      <c r="H86" s="30">
        <v>3</v>
      </c>
    </row>
    <row r="87" spans="2:8" s="4" customFormat="1" ht="20.45" customHeight="1" x14ac:dyDescent="0.25">
      <c r="B87" s="65" t="s">
        <v>92</v>
      </c>
      <c r="C87" s="13" t="s">
        <v>53</v>
      </c>
      <c r="D87" s="42"/>
      <c r="E87" s="14"/>
      <c r="F87" s="14"/>
      <c r="G87" s="14"/>
      <c r="H87" s="33" t="s">
        <v>71</v>
      </c>
    </row>
    <row r="88" spans="2:8" s="4" customFormat="1" ht="20.45" customHeight="1" x14ac:dyDescent="0.25">
      <c r="B88" s="66"/>
      <c r="C88" s="32" t="s">
        <v>9</v>
      </c>
      <c r="D88" s="3"/>
      <c r="E88" s="3"/>
      <c r="F88" s="3"/>
      <c r="G88" s="3"/>
      <c r="H88" s="29">
        <v>10</v>
      </c>
    </row>
    <row r="89" spans="2:8" s="4" customFormat="1" ht="20.45" customHeight="1" x14ac:dyDescent="0.25">
      <c r="B89" s="66"/>
      <c r="C89" s="32" t="s">
        <v>10</v>
      </c>
      <c r="D89" s="3"/>
      <c r="E89" s="3"/>
      <c r="F89" s="3"/>
      <c r="G89" s="3"/>
      <c r="H89" s="29">
        <v>60</v>
      </c>
    </row>
    <row r="90" spans="2:8" s="4" customFormat="1" ht="20.45" customHeight="1" x14ac:dyDescent="0.25">
      <c r="B90" s="66"/>
      <c r="C90" s="32" t="s">
        <v>11</v>
      </c>
      <c r="D90" s="3"/>
      <c r="E90" s="3"/>
      <c r="F90" s="3"/>
      <c r="G90" s="3"/>
      <c r="H90" s="29">
        <v>120</v>
      </c>
    </row>
    <row r="91" spans="2:8" s="4" customFormat="1" ht="20.45" customHeight="1" thickBot="1" x14ac:dyDescent="0.3">
      <c r="B91" s="67"/>
      <c r="C91" s="19" t="s">
        <v>12</v>
      </c>
      <c r="D91" s="16"/>
      <c r="E91" s="16"/>
      <c r="F91" s="16"/>
      <c r="G91" s="16"/>
      <c r="H91" s="30">
        <v>3</v>
      </c>
    </row>
    <row r="92" spans="2:8" s="4" customFormat="1" ht="20.45" customHeight="1" x14ac:dyDescent="0.25">
      <c r="B92" s="65" t="s">
        <v>77</v>
      </c>
      <c r="C92" s="13" t="s">
        <v>53</v>
      </c>
      <c r="D92" s="14">
        <v>25.166666666666668</v>
      </c>
      <c r="E92" s="14">
        <v>66.012987012987011</v>
      </c>
      <c r="F92" s="14">
        <v>142.09259259259258</v>
      </c>
      <c r="G92" s="14">
        <v>49</v>
      </c>
      <c r="H92" s="33" t="s">
        <v>71</v>
      </c>
    </row>
    <row r="93" spans="2:8" s="4" customFormat="1" ht="20.45" customHeight="1" x14ac:dyDescent="0.25">
      <c r="B93" s="66"/>
      <c r="C93" s="32" t="s">
        <v>9</v>
      </c>
      <c r="D93" s="3">
        <v>23</v>
      </c>
      <c r="E93" s="3">
        <v>21</v>
      </c>
      <c r="F93" s="3">
        <v>21.348214285714285</v>
      </c>
      <c r="G93" s="3">
        <v>19.881656804733726</v>
      </c>
      <c r="H93" s="29">
        <v>10</v>
      </c>
    </row>
    <row r="94" spans="2:8" s="4" customFormat="1" ht="20.45" customHeight="1" x14ac:dyDescent="0.25">
      <c r="B94" s="66"/>
      <c r="C94" s="32" t="s">
        <v>10</v>
      </c>
      <c r="D94" s="3">
        <v>150.26530612244898</v>
      </c>
      <c r="E94" s="3">
        <v>67.816733067729089</v>
      </c>
      <c r="F94" s="3">
        <v>121.31132075471699</v>
      </c>
      <c r="G94" s="3">
        <v>23.84090909090909</v>
      </c>
      <c r="H94" s="29">
        <v>60</v>
      </c>
    </row>
    <row r="95" spans="2:8" s="4" customFormat="1" ht="20.45" customHeight="1" x14ac:dyDescent="0.25">
      <c r="B95" s="66"/>
      <c r="C95" s="32" t="s">
        <v>11</v>
      </c>
      <c r="D95" s="3">
        <v>13.75</v>
      </c>
      <c r="E95" s="3">
        <v>39.088235294117645</v>
      </c>
      <c r="F95" s="3">
        <v>112.57142857142857</v>
      </c>
      <c r="G95" s="3">
        <v>15.384615384615385</v>
      </c>
      <c r="H95" s="29">
        <v>120</v>
      </c>
    </row>
    <row r="96" spans="2:8" s="4" customFormat="1" ht="20.45" customHeight="1" thickBot="1" x14ac:dyDescent="0.3">
      <c r="B96" s="67"/>
      <c r="C96" s="19" t="s">
        <v>12</v>
      </c>
      <c r="D96" s="16"/>
      <c r="E96" s="16"/>
      <c r="F96" s="16"/>
      <c r="G96" s="16"/>
      <c r="H96" s="30">
        <v>3</v>
      </c>
    </row>
    <row r="97" spans="2:8" s="4" customFormat="1" ht="20.45" customHeight="1" x14ac:dyDescent="0.25">
      <c r="B97" s="65" t="s">
        <v>93</v>
      </c>
      <c r="C97" s="13" t="s">
        <v>53</v>
      </c>
      <c r="D97" s="14"/>
      <c r="E97" s="14"/>
      <c r="F97" s="14"/>
      <c r="G97" s="14"/>
      <c r="H97" s="33" t="s">
        <v>71</v>
      </c>
    </row>
    <row r="98" spans="2:8" s="4" customFormat="1" ht="20.45" customHeight="1" x14ac:dyDescent="0.25">
      <c r="B98" s="66"/>
      <c r="C98" s="32" t="s">
        <v>9</v>
      </c>
      <c r="D98" s="3"/>
      <c r="E98" s="3"/>
      <c r="F98" s="3"/>
      <c r="G98" s="3"/>
      <c r="H98" s="29">
        <v>10</v>
      </c>
    </row>
    <row r="99" spans="2:8" s="4" customFormat="1" ht="20.45" customHeight="1" x14ac:dyDescent="0.25">
      <c r="B99" s="66"/>
      <c r="C99" s="32" t="s">
        <v>10</v>
      </c>
      <c r="D99" s="3"/>
      <c r="E99" s="3"/>
      <c r="F99" s="3"/>
      <c r="G99" s="3"/>
      <c r="H99" s="29">
        <v>60</v>
      </c>
    </row>
    <row r="100" spans="2:8" s="4" customFormat="1" ht="20.45" customHeight="1" x14ac:dyDescent="0.25">
      <c r="B100" s="66"/>
      <c r="C100" s="32" t="s">
        <v>11</v>
      </c>
      <c r="D100" s="3"/>
      <c r="E100" s="3"/>
      <c r="F100" s="3"/>
      <c r="G100" s="3"/>
      <c r="H100" s="29">
        <v>120</v>
      </c>
    </row>
    <row r="101" spans="2:8" s="4" customFormat="1" ht="20.45" customHeight="1" thickBot="1" x14ac:dyDescent="0.3">
      <c r="B101" s="67"/>
      <c r="C101" s="19" t="s">
        <v>12</v>
      </c>
      <c r="D101" s="16"/>
      <c r="E101" s="16"/>
      <c r="F101" s="16"/>
      <c r="G101" s="16"/>
      <c r="H101" s="30">
        <v>3</v>
      </c>
    </row>
    <row r="102" spans="2:8" s="4" customFormat="1" ht="20.45" customHeight="1" x14ac:dyDescent="0.25">
      <c r="B102" s="65" t="s">
        <v>73</v>
      </c>
      <c r="C102" s="13" t="s">
        <v>53</v>
      </c>
      <c r="D102" s="14"/>
      <c r="E102" s="42"/>
      <c r="F102" s="42"/>
      <c r="G102" s="42"/>
      <c r="H102" s="33" t="s">
        <v>71</v>
      </c>
    </row>
    <row r="103" spans="2:8" s="4" customFormat="1" ht="20.45" customHeight="1" x14ac:dyDescent="0.25">
      <c r="B103" s="66"/>
      <c r="C103" s="32" t="s">
        <v>9</v>
      </c>
      <c r="D103" s="43">
        <f>30/1</f>
        <v>30</v>
      </c>
      <c r="E103" s="43">
        <f>320/10</f>
        <v>32</v>
      </c>
      <c r="F103" s="43">
        <v>104.5</v>
      </c>
      <c r="G103" s="3">
        <f>20/2</f>
        <v>10</v>
      </c>
      <c r="H103" s="29">
        <v>10</v>
      </c>
    </row>
    <row r="104" spans="2:8" s="4" customFormat="1" ht="20.45" customHeight="1" x14ac:dyDescent="0.25">
      <c r="B104" s="66"/>
      <c r="C104" s="32" t="s">
        <v>10</v>
      </c>
      <c r="D104" s="43">
        <v>27</v>
      </c>
      <c r="E104" s="43">
        <v>125.41176470588235</v>
      </c>
      <c r="F104" s="43">
        <v>120.94117647058823</v>
      </c>
      <c r="G104" s="3">
        <v>13.8</v>
      </c>
      <c r="H104" s="29">
        <v>60</v>
      </c>
    </row>
    <row r="105" spans="2:8" s="4" customFormat="1" ht="20.45" customHeight="1" x14ac:dyDescent="0.25">
      <c r="B105" s="66"/>
      <c r="C105" s="32" t="s">
        <v>11</v>
      </c>
      <c r="D105" s="3"/>
      <c r="E105" s="3">
        <v>188</v>
      </c>
      <c r="F105" s="3">
        <v>244</v>
      </c>
      <c r="G105" s="3"/>
      <c r="H105" s="29">
        <v>120</v>
      </c>
    </row>
    <row r="106" spans="2:8" s="4" customFormat="1" ht="20.45" customHeight="1" thickBot="1" x14ac:dyDescent="0.3">
      <c r="B106" s="67"/>
      <c r="C106" s="19" t="s">
        <v>12</v>
      </c>
      <c r="D106" s="16"/>
      <c r="E106" s="16"/>
      <c r="F106" s="16"/>
      <c r="G106" s="16"/>
      <c r="H106" s="30">
        <v>3</v>
      </c>
    </row>
    <row r="107" spans="2:8" s="4" customFormat="1" ht="20.45" customHeight="1" x14ac:dyDescent="0.25">
      <c r="B107" s="65" t="s">
        <v>78</v>
      </c>
      <c r="C107" s="13" t="s">
        <v>53</v>
      </c>
      <c r="D107" s="14">
        <v>35.9</v>
      </c>
      <c r="E107" s="14">
        <v>15</v>
      </c>
      <c r="F107" s="14">
        <v>23.555555555555557</v>
      </c>
      <c r="G107" s="14">
        <v>70.25</v>
      </c>
      <c r="H107" s="33" t="s">
        <v>71</v>
      </c>
    </row>
    <row r="108" spans="2:8" s="4" customFormat="1" ht="20.45" customHeight="1" x14ac:dyDescent="0.25">
      <c r="B108" s="66"/>
      <c r="C108" s="32" t="s">
        <v>9</v>
      </c>
      <c r="D108" s="3">
        <v>25.157894736842106</v>
      </c>
      <c r="E108" s="3">
        <v>21.638888888888889</v>
      </c>
      <c r="F108" s="3">
        <v>34.25</v>
      </c>
      <c r="G108" s="3">
        <v>27.92</v>
      </c>
      <c r="H108" s="29">
        <v>10</v>
      </c>
    </row>
    <row r="109" spans="2:8" s="4" customFormat="1" ht="20.45" customHeight="1" x14ac:dyDescent="0.25">
      <c r="B109" s="66"/>
      <c r="C109" s="49" t="s">
        <v>10</v>
      </c>
      <c r="D109" s="43">
        <v>36.5</v>
      </c>
      <c r="E109" s="43">
        <v>81.115384615384613</v>
      </c>
      <c r="F109" s="43">
        <v>119.65</v>
      </c>
      <c r="G109" s="43">
        <v>14.818181818181818</v>
      </c>
      <c r="H109" s="29">
        <v>60</v>
      </c>
    </row>
    <row r="110" spans="2:8" s="4" customFormat="1" ht="20.45" customHeight="1" x14ac:dyDescent="0.25">
      <c r="B110" s="66"/>
      <c r="C110" s="49" t="s">
        <v>11</v>
      </c>
      <c r="D110" s="43">
        <v>11</v>
      </c>
      <c r="E110" s="43">
        <v>34.333333333333336</v>
      </c>
      <c r="F110" s="43">
        <v>38.75</v>
      </c>
      <c r="G110" s="43">
        <v>139</v>
      </c>
      <c r="H110" s="29">
        <v>120</v>
      </c>
    </row>
    <row r="111" spans="2:8" s="4" customFormat="1" ht="20.45" customHeight="1" thickBot="1" x14ac:dyDescent="0.3">
      <c r="B111" s="67"/>
      <c r="C111" s="19" t="s">
        <v>12</v>
      </c>
      <c r="D111" s="16"/>
      <c r="E111" s="16"/>
      <c r="F111" s="44"/>
      <c r="G111" s="16"/>
      <c r="H111" s="30">
        <v>3</v>
      </c>
    </row>
    <row r="112" spans="2:8" s="4" customFormat="1" ht="20.45" customHeight="1" x14ac:dyDescent="0.25">
      <c r="B112" s="65" t="s">
        <v>18</v>
      </c>
      <c r="C112" s="13" t="s">
        <v>53</v>
      </c>
      <c r="D112" s="42">
        <v>38.07692307692308</v>
      </c>
      <c r="E112" s="42">
        <v>127.5</v>
      </c>
      <c r="F112" s="42">
        <v>173.66129032258064</v>
      </c>
      <c r="G112" s="42">
        <v>120.25</v>
      </c>
      <c r="H112" s="33" t="s">
        <v>71</v>
      </c>
    </row>
    <row r="113" spans="2:8" s="4" customFormat="1" ht="20.45" customHeight="1" x14ac:dyDescent="0.25">
      <c r="B113" s="66"/>
      <c r="C113" s="32" t="s">
        <v>9</v>
      </c>
      <c r="D113" s="43">
        <v>36.886597938144327</v>
      </c>
      <c r="E113" s="43">
        <v>53.097069597069599</v>
      </c>
      <c r="F113" s="43">
        <v>91.404692082111438</v>
      </c>
      <c r="G113" s="43">
        <v>26.679324894514767</v>
      </c>
      <c r="H113" s="29">
        <v>10</v>
      </c>
    </row>
    <row r="114" spans="2:8" s="4" customFormat="1" ht="20.45" customHeight="1" x14ac:dyDescent="0.25">
      <c r="B114" s="66"/>
      <c r="C114" s="32" t="s">
        <v>10</v>
      </c>
      <c r="D114" s="43">
        <v>112.40601503759399</v>
      </c>
      <c r="E114" s="43">
        <v>185.20859444941809</v>
      </c>
      <c r="F114" s="43">
        <v>130.71818181818182</v>
      </c>
      <c r="G114" s="43">
        <v>30.426877470355731</v>
      </c>
      <c r="H114" s="29">
        <v>60</v>
      </c>
    </row>
    <row r="115" spans="2:8" s="4" customFormat="1" ht="20.45" customHeight="1" x14ac:dyDescent="0.25">
      <c r="B115" s="66"/>
      <c r="C115" s="32" t="s">
        <v>11</v>
      </c>
      <c r="D115" s="43">
        <v>106.8</v>
      </c>
      <c r="E115" s="43">
        <v>170.98648648648648</v>
      </c>
      <c r="F115" s="43">
        <v>167.74358974358975</v>
      </c>
      <c r="G115" s="43">
        <v>114.61290322580645</v>
      </c>
      <c r="H115" s="29">
        <v>120</v>
      </c>
    </row>
    <row r="116" spans="2:8" s="4" customFormat="1" ht="20.45" customHeight="1" thickBot="1" x14ac:dyDescent="0.3">
      <c r="B116" s="67"/>
      <c r="C116" s="19" t="s">
        <v>12</v>
      </c>
      <c r="D116" s="44"/>
      <c r="E116" s="44">
        <f>25/2</f>
        <v>12.5</v>
      </c>
      <c r="F116" s="44">
        <f>23/6</f>
        <v>3.8333333333333335</v>
      </c>
      <c r="G116" s="44">
        <v>0</v>
      </c>
      <c r="H116" s="30">
        <v>3</v>
      </c>
    </row>
    <row r="117" spans="2:8" s="4" customFormat="1" ht="20.45" customHeight="1" x14ac:dyDescent="0.25">
      <c r="B117" s="65" t="s">
        <v>79</v>
      </c>
      <c r="C117" s="13" t="s">
        <v>53</v>
      </c>
      <c r="D117" s="14">
        <v>5.5</v>
      </c>
      <c r="E117" s="14">
        <v>48.833333333333336</v>
      </c>
      <c r="F117" s="14">
        <v>80.25</v>
      </c>
      <c r="G117" s="14">
        <v>57.714285714285715</v>
      </c>
      <c r="H117" s="33" t="s">
        <v>71</v>
      </c>
    </row>
    <row r="118" spans="2:8" s="4" customFormat="1" ht="20.45" customHeight="1" x14ac:dyDescent="0.25">
      <c r="B118" s="66"/>
      <c r="C118" s="32" t="s">
        <v>9</v>
      </c>
      <c r="D118" s="3">
        <v>25.333333333333332</v>
      </c>
      <c r="E118" s="3">
        <v>24.4375</v>
      </c>
      <c r="F118" s="3">
        <v>22.869565217391305</v>
      </c>
      <c r="G118" s="3">
        <v>24.37037037037037</v>
      </c>
      <c r="H118" s="29">
        <v>10</v>
      </c>
    </row>
    <row r="119" spans="2:8" s="4" customFormat="1" ht="20.45" customHeight="1" x14ac:dyDescent="0.25">
      <c r="B119" s="66"/>
      <c r="C119" s="32" t="s">
        <v>10</v>
      </c>
      <c r="D119" s="3">
        <v>18</v>
      </c>
      <c r="E119" s="3">
        <v>56.06666666666667</v>
      </c>
      <c r="F119" s="3">
        <v>55.866666666666667</v>
      </c>
      <c r="G119" s="3">
        <v>34.692307692307693</v>
      </c>
      <c r="H119" s="29">
        <v>60</v>
      </c>
    </row>
    <row r="120" spans="2:8" s="4" customFormat="1" ht="20.45" customHeight="1" x14ac:dyDescent="0.25">
      <c r="B120" s="66"/>
      <c r="C120" s="32" t="s">
        <v>11</v>
      </c>
      <c r="D120" s="3">
        <v>25</v>
      </c>
      <c r="E120" s="3">
        <v>13.666666666666666</v>
      </c>
      <c r="F120" s="3">
        <v>135.30000000000001</v>
      </c>
      <c r="G120" s="3">
        <v>41.75</v>
      </c>
      <c r="H120" s="29">
        <v>120</v>
      </c>
    </row>
    <row r="121" spans="2:8" s="4" customFormat="1" ht="20.45" customHeight="1" thickBot="1" x14ac:dyDescent="0.3">
      <c r="B121" s="67"/>
      <c r="C121" s="19" t="s">
        <v>12</v>
      </c>
      <c r="D121" s="16"/>
      <c r="E121" s="16"/>
      <c r="F121" s="16"/>
      <c r="G121" s="16"/>
      <c r="H121" s="30">
        <v>3</v>
      </c>
    </row>
    <row r="122" spans="2:8" s="4" customFormat="1" ht="20.45" customHeight="1" x14ac:dyDescent="0.25">
      <c r="B122" s="65" t="s">
        <v>19</v>
      </c>
      <c r="C122" s="13" t="s">
        <v>53</v>
      </c>
      <c r="D122" s="42">
        <v>61.375</v>
      </c>
      <c r="E122" s="42">
        <v>160.98473282442748</v>
      </c>
      <c r="F122" s="42">
        <v>191.3896103896104</v>
      </c>
      <c r="G122" s="42">
        <v>143.28787878787878</v>
      </c>
      <c r="H122" s="33" t="s">
        <v>71</v>
      </c>
    </row>
    <row r="123" spans="2:8" s="4" customFormat="1" ht="20.45" customHeight="1" x14ac:dyDescent="0.25">
      <c r="B123" s="66"/>
      <c r="C123" s="32" t="s">
        <v>9</v>
      </c>
      <c r="D123" s="43">
        <v>50.465909090909093</v>
      </c>
      <c r="E123" s="43">
        <v>70.760040160642575</v>
      </c>
      <c r="F123" s="43">
        <v>95.380514705882348</v>
      </c>
      <c r="G123" s="43">
        <v>28.78102189781022</v>
      </c>
      <c r="H123" s="29">
        <v>10</v>
      </c>
    </row>
    <row r="124" spans="2:8" s="4" customFormat="1" ht="20.45" customHeight="1" x14ac:dyDescent="0.25">
      <c r="B124" s="66"/>
      <c r="C124" s="32" t="s">
        <v>10</v>
      </c>
      <c r="D124" s="3">
        <v>180.43814432989691</v>
      </c>
      <c r="E124" s="3">
        <v>103.86695906432749</v>
      </c>
      <c r="F124" s="3">
        <v>120.30397727272727</v>
      </c>
      <c r="G124" s="3">
        <v>30.531598513011151</v>
      </c>
      <c r="H124" s="29">
        <v>60</v>
      </c>
    </row>
    <row r="125" spans="2:8" s="4" customFormat="1" ht="20.45" customHeight="1" x14ac:dyDescent="0.25">
      <c r="B125" s="66"/>
      <c r="C125" s="32" t="s">
        <v>11</v>
      </c>
      <c r="D125" s="3">
        <v>28.5</v>
      </c>
      <c r="E125" s="3">
        <v>213.82432432432432</v>
      </c>
      <c r="F125" s="3">
        <v>162.76470588235293</v>
      </c>
      <c r="G125" s="3">
        <v>157.86363636363637</v>
      </c>
      <c r="H125" s="29">
        <v>120</v>
      </c>
    </row>
    <row r="126" spans="2:8" s="4" customFormat="1" ht="20.45" customHeight="1" thickBot="1" x14ac:dyDescent="0.3">
      <c r="B126" s="67"/>
      <c r="C126" s="19" t="s">
        <v>12</v>
      </c>
      <c r="D126" s="16"/>
      <c r="E126" s="16">
        <v>60.041666666666664</v>
      </c>
      <c r="F126" s="16">
        <v>38.1</v>
      </c>
      <c r="G126" s="16"/>
      <c r="H126" s="30">
        <v>3</v>
      </c>
    </row>
    <row r="127" spans="2:8" s="4" customFormat="1" ht="20.45" customHeight="1" x14ac:dyDescent="0.25">
      <c r="B127" s="65" t="s">
        <v>76</v>
      </c>
      <c r="C127" s="13" t="s">
        <v>53</v>
      </c>
      <c r="D127" s="42">
        <v>14.4</v>
      </c>
      <c r="E127" s="42">
        <v>75.461538461538467</v>
      </c>
      <c r="F127" s="42">
        <v>122.42857142857143</v>
      </c>
      <c r="G127" s="42">
        <v>45.970588235294116</v>
      </c>
      <c r="H127" s="33" t="s">
        <v>71</v>
      </c>
    </row>
    <row r="128" spans="2:8" s="4" customFormat="1" ht="20.45" customHeight="1" x14ac:dyDescent="0.25">
      <c r="B128" s="66"/>
      <c r="C128" s="32" t="s">
        <v>9</v>
      </c>
      <c r="D128" s="43">
        <v>24.3</v>
      </c>
      <c r="E128" s="43">
        <v>20.321428571428573</v>
      </c>
      <c r="F128" s="43">
        <v>18.135135135135137</v>
      </c>
      <c r="G128" s="43">
        <v>23.559139784946236</v>
      </c>
      <c r="H128" s="29">
        <v>10</v>
      </c>
    </row>
    <row r="129" spans="2:8" s="4" customFormat="1" ht="20.45" customHeight="1" x14ac:dyDescent="0.25">
      <c r="B129" s="66"/>
      <c r="C129" s="32" t="s">
        <v>10</v>
      </c>
      <c r="D129" s="43">
        <v>62.666666666666664</v>
      </c>
      <c r="E129" s="43">
        <v>90.116279069767444</v>
      </c>
      <c r="F129" s="43">
        <v>114.18918918918919</v>
      </c>
      <c r="G129" s="43">
        <v>18.166666666666668</v>
      </c>
      <c r="H129" s="29">
        <v>60</v>
      </c>
    </row>
    <row r="130" spans="2:8" s="4" customFormat="1" ht="20.45" customHeight="1" x14ac:dyDescent="0.25">
      <c r="B130" s="66"/>
      <c r="C130" s="32" t="s">
        <v>11</v>
      </c>
      <c r="D130" s="43">
        <v>39.799999999999997</v>
      </c>
      <c r="E130" s="43">
        <v>23.133333333333333</v>
      </c>
      <c r="F130" s="43">
        <v>110.42857142857143</v>
      </c>
      <c r="G130" s="43">
        <v>42.05263157894737</v>
      </c>
      <c r="H130" s="29">
        <v>120</v>
      </c>
    </row>
    <row r="131" spans="2:8" s="4" customFormat="1" ht="20.45" customHeight="1" thickBot="1" x14ac:dyDescent="0.3">
      <c r="B131" s="67"/>
      <c r="C131" s="19" t="s">
        <v>12</v>
      </c>
      <c r="D131" s="16"/>
      <c r="E131" s="16"/>
      <c r="F131" s="16">
        <v>0</v>
      </c>
      <c r="G131" s="44"/>
      <c r="H131" s="30">
        <v>3</v>
      </c>
    </row>
    <row r="132" spans="2:8" s="4" customFormat="1" ht="20.45" customHeight="1" x14ac:dyDescent="0.25">
      <c r="B132" s="65" t="s">
        <v>20</v>
      </c>
      <c r="C132" s="13" t="s">
        <v>53</v>
      </c>
      <c r="D132" s="14">
        <v>108.8</v>
      </c>
      <c r="E132" s="14">
        <v>118.55704697986577</v>
      </c>
      <c r="F132" s="14">
        <v>45.458598726114651</v>
      </c>
      <c r="G132" s="14">
        <v>64.400809716599184</v>
      </c>
      <c r="H132" s="33" t="s">
        <v>69</v>
      </c>
    </row>
    <row r="133" spans="2:8" s="4" customFormat="1" ht="20.45" customHeight="1" x14ac:dyDescent="0.25">
      <c r="B133" s="66"/>
      <c r="C133" s="32" t="s">
        <v>9</v>
      </c>
      <c r="D133" s="3">
        <v>10.171875</v>
      </c>
      <c r="E133" s="3">
        <v>8.6561679790026247</v>
      </c>
      <c r="F133" s="3">
        <v>8.8152610441767063</v>
      </c>
      <c r="G133" s="3">
        <v>19.026548672566371</v>
      </c>
      <c r="H133" s="29">
        <v>10</v>
      </c>
    </row>
    <row r="134" spans="2:8" s="4" customFormat="1" ht="20.45" customHeight="1" x14ac:dyDescent="0.25">
      <c r="B134" s="66"/>
      <c r="C134" s="32" t="s">
        <v>10</v>
      </c>
      <c r="D134" s="3">
        <v>122.87386018237082</v>
      </c>
      <c r="E134" s="3">
        <v>33.302918207973697</v>
      </c>
      <c r="F134" s="3">
        <v>70.470772442588725</v>
      </c>
      <c r="G134" s="3">
        <v>113.08</v>
      </c>
      <c r="H134" s="29">
        <v>60</v>
      </c>
    </row>
    <row r="135" spans="2:8" s="4" customFormat="1" ht="20.45" customHeight="1" x14ac:dyDescent="0.25">
      <c r="B135" s="66"/>
      <c r="C135" s="32" t="s">
        <v>11</v>
      </c>
      <c r="D135" s="3">
        <v>26.03448275862069</v>
      </c>
      <c r="E135" s="3">
        <v>133.53846153846155</v>
      </c>
      <c r="F135" s="3">
        <v>26.25</v>
      </c>
      <c r="G135" s="3">
        <v>70.727272727272734</v>
      </c>
      <c r="H135" s="29">
        <v>120</v>
      </c>
    </row>
    <row r="136" spans="2:8" s="4" customFormat="1" ht="20.45" customHeight="1" thickBot="1" x14ac:dyDescent="0.3">
      <c r="B136" s="67"/>
      <c r="C136" s="19" t="s">
        <v>12</v>
      </c>
      <c r="D136" s="16"/>
      <c r="E136" s="44">
        <f>7/4</f>
        <v>1.75</v>
      </c>
      <c r="F136" s="44">
        <f>7/3</f>
        <v>2.3333333333333335</v>
      </c>
      <c r="G136" s="16">
        <v>2</v>
      </c>
      <c r="H136" s="30">
        <v>3</v>
      </c>
    </row>
    <row r="137" spans="2:8" s="4" customFormat="1" ht="20.45" customHeight="1" x14ac:dyDescent="0.25">
      <c r="B137" s="65" t="s">
        <v>21</v>
      </c>
      <c r="C137" s="13" t="s">
        <v>53</v>
      </c>
      <c r="D137" s="14">
        <v>44.834951456310677</v>
      </c>
      <c r="E137" s="14">
        <v>27.68702290076336</v>
      </c>
      <c r="F137" s="14">
        <v>45.971631205673759</v>
      </c>
      <c r="G137" s="14">
        <v>56.877108433734939</v>
      </c>
      <c r="H137" s="33" t="s">
        <v>71</v>
      </c>
    </row>
    <row r="138" spans="2:8" s="4" customFormat="1" ht="20.45" customHeight="1" x14ac:dyDescent="0.25">
      <c r="B138" s="66"/>
      <c r="C138" s="32" t="s">
        <v>9</v>
      </c>
      <c r="D138" s="3">
        <v>13.350404312668463</v>
      </c>
      <c r="E138" s="3">
        <v>11.615172413793104</v>
      </c>
      <c r="F138" s="3">
        <v>13.612244897959183</v>
      </c>
      <c r="G138" s="3">
        <v>23.182584269662922</v>
      </c>
      <c r="H138" s="29">
        <v>10</v>
      </c>
    </row>
    <row r="139" spans="2:8" s="4" customFormat="1" ht="20.45" customHeight="1" x14ac:dyDescent="0.25">
      <c r="B139" s="66"/>
      <c r="C139" s="32" t="s">
        <v>10</v>
      </c>
      <c r="D139" s="3">
        <v>122.67231638418079</v>
      </c>
      <c r="E139" s="3">
        <v>70.739666424945611</v>
      </c>
      <c r="F139" s="3">
        <v>98.738686131386856</v>
      </c>
      <c r="G139" s="43">
        <v>115.10645724258289</v>
      </c>
      <c r="H139" s="29">
        <v>60</v>
      </c>
    </row>
    <row r="140" spans="2:8" s="4" customFormat="1" ht="20.45" customHeight="1" x14ac:dyDescent="0.25">
      <c r="B140" s="66"/>
      <c r="C140" s="32" t="s">
        <v>11</v>
      </c>
      <c r="D140" s="3">
        <v>64.65384615384616</v>
      </c>
      <c r="E140" s="3">
        <v>50.208333333333336</v>
      </c>
      <c r="F140" s="3">
        <v>73.372093023255815</v>
      </c>
      <c r="G140" s="3">
        <v>108.49382716049382</v>
      </c>
      <c r="H140" s="29">
        <v>120</v>
      </c>
    </row>
    <row r="141" spans="2:8" s="4" customFormat="1" ht="20.45" customHeight="1" thickBot="1" x14ac:dyDescent="0.3">
      <c r="B141" s="67"/>
      <c r="C141" s="19" t="s">
        <v>12</v>
      </c>
      <c r="D141" s="44">
        <f>149/48</f>
        <v>3.1041666666666665</v>
      </c>
      <c r="E141" s="44">
        <f>407/174</f>
        <v>2.3390804597701149</v>
      </c>
      <c r="F141" s="44">
        <f>251/43</f>
        <v>5.8372093023255811</v>
      </c>
      <c r="G141" s="44">
        <f>111/46</f>
        <v>2.4130434782608696</v>
      </c>
      <c r="H141" s="30">
        <v>3</v>
      </c>
    </row>
    <row r="143" spans="2:8" s="4" customFormat="1" x14ac:dyDescent="0.25">
      <c r="B143" s="6" t="s">
        <v>39</v>
      </c>
    </row>
    <row r="144" spans="2:8" s="4" customFormat="1" x14ac:dyDescent="0.25">
      <c r="B144" s="6" t="s">
        <v>54</v>
      </c>
    </row>
    <row r="145" spans="2:2" s="4" customFormat="1" x14ac:dyDescent="0.25">
      <c r="B145" s="6" t="s">
        <v>55</v>
      </c>
    </row>
    <row r="146" spans="2:2" s="4" customFormat="1" x14ac:dyDescent="0.25">
      <c r="B146" s="6" t="s">
        <v>37</v>
      </c>
    </row>
    <row r="147" spans="2:2" s="4" customFormat="1" x14ac:dyDescent="0.25">
      <c r="B147" s="6" t="s">
        <v>38</v>
      </c>
    </row>
    <row r="148" spans="2:2" x14ac:dyDescent="0.25">
      <c r="B148" s="6" t="s">
        <v>51</v>
      </c>
    </row>
  </sheetData>
  <mergeCells count="28">
    <mergeCell ref="B87:B91"/>
    <mergeCell ref="B97:B101"/>
    <mergeCell ref="B37:B41"/>
    <mergeCell ref="B47:B51"/>
    <mergeCell ref="B42:B46"/>
    <mergeCell ref="B27:B31"/>
    <mergeCell ref="B3:E4"/>
    <mergeCell ref="B7:B11"/>
    <mergeCell ref="B22:B26"/>
    <mergeCell ref="B32:B36"/>
    <mergeCell ref="B12:B16"/>
    <mergeCell ref="B17:B21"/>
    <mergeCell ref="B137:B141"/>
    <mergeCell ref="B52:B56"/>
    <mergeCell ref="B62:B66"/>
    <mergeCell ref="B72:B76"/>
    <mergeCell ref="B77:B81"/>
    <mergeCell ref="B82:B86"/>
    <mergeCell ref="B102:B106"/>
    <mergeCell ref="B112:B116"/>
    <mergeCell ref="B122:B126"/>
    <mergeCell ref="B132:B136"/>
    <mergeCell ref="B127:B131"/>
    <mergeCell ref="B92:B96"/>
    <mergeCell ref="B107:B111"/>
    <mergeCell ref="B117:B121"/>
    <mergeCell ref="B67:B71"/>
    <mergeCell ref="B57:B61"/>
  </mergeCells>
  <pageMargins left="0.25" right="0.25" top="0.75" bottom="0.75" header="0.3" footer="0.3"/>
  <pageSetup paperSize="9" scale="27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3:H28"/>
  <sheetViews>
    <sheetView zoomScale="75" zoomScaleNormal="75" workbookViewId="0"/>
  </sheetViews>
  <sheetFormatPr defaultColWidth="8.85546875" defaultRowHeight="15" x14ac:dyDescent="0.25"/>
  <cols>
    <col min="1" max="1" width="8.85546875" style="4"/>
    <col min="2" max="2" width="29.140625" style="4" customWidth="1"/>
    <col min="3" max="3" width="23" style="4" customWidth="1"/>
    <col min="4" max="7" width="15.28515625" style="4" customWidth="1"/>
    <col min="8" max="8" width="14.85546875" style="4" customWidth="1"/>
    <col min="9" max="16384" width="8.85546875" style="4"/>
  </cols>
  <sheetData>
    <row r="3" spans="2:8" ht="38.1" customHeight="1" x14ac:dyDescent="0.25">
      <c r="B3" s="64" t="s">
        <v>94</v>
      </c>
      <c r="C3" s="64"/>
      <c r="D3" s="64"/>
      <c r="E3" s="64"/>
    </row>
    <row r="4" spans="2:8" ht="38.1" customHeight="1" x14ac:dyDescent="0.25">
      <c r="B4" s="64"/>
      <c r="C4" s="64"/>
      <c r="D4" s="64"/>
      <c r="E4" s="64"/>
    </row>
    <row r="5" spans="2:8" ht="25.15" customHeight="1" thickBot="1" x14ac:dyDescent="0.3"/>
    <row r="6" spans="2:8" ht="51" customHeight="1" thickBot="1" x14ac:dyDescent="0.3">
      <c r="B6" s="25" t="s">
        <v>50</v>
      </c>
      <c r="C6" s="24" t="s">
        <v>1</v>
      </c>
      <c r="D6" s="31" t="s">
        <v>33</v>
      </c>
      <c r="E6" s="31" t="s">
        <v>34</v>
      </c>
      <c r="F6" s="31" t="s">
        <v>35</v>
      </c>
      <c r="G6" s="31" t="s">
        <v>36</v>
      </c>
      <c r="H6" s="26" t="s">
        <v>40</v>
      </c>
    </row>
    <row r="7" spans="2:8" ht="20.45" customHeight="1" x14ac:dyDescent="0.25">
      <c r="B7" s="65" t="s">
        <v>29</v>
      </c>
      <c r="C7" s="13" t="s">
        <v>53</v>
      </c>
      <c r="D7" s="42">
        <v>62.48205128205128</v>
      </c>
      <c r="E7" s="42">
        <v>53.821218074656187</v>
      </c>
      <c r="F7" s="42">
        <v>87.875862068965517</v>
      </c>
      <c r="G7" s="45">
        <v>143.18796992481202</v>
      </c>
      <c r="H7" s="37" t="s">
        <v>69</v>
      </c>
    </row>
    <row r="8" spans="2:8" ht="20.45" customHeight="1" x14ac:dyDescent="0.25">
      <c r="B8" s="66"/>
      <c r="C8" s="32" t="s">
        <v>9</v>
      </c>
      <c r="D8" s="43">
        <v>21.341584158415841</v>
      </c>
      <c r="E8" s="43">
        <v>19.983173076923077</v>
      </c>
      <c r="F8" s="43">
        <v>19.533678756476682</v>
      </c>
      <c r="G8" s="46">
        <v>24.673295454545453</v>
      </c>
      <c r="H8" s="9">
        <v>10</v>
      </c>
    </row>
    <row r="9" spans="2:8" ht="20.45" customHeight="1" x14ac:dyDescent="0.25">
      <c r="B9" s="66"/>
      <c r="C9" s="32" t="s">
        <v>10</v>
      </c>
      <c r="D9" s="43">
        <v>226.85875706214688</v>
      </c>
      <c r="E9" s="43">
        <v>151.46596858638745</v>
      </c>
      <c r="F9" s="43">
        <v>202.66666666666666</v>
      </c>
      <c r="G9" s="46">
        <v>37.682274247491641</v>
      </c>
      <c r="H9" s="9">
        <v>30</v>
      </c>
    </row>
    <row r="10" spans="2:8" ht="20.45" customHeight="1" x14ac:dyDescent="0.25">
      <c r="B10" s="66"/>
      <c r="C10" s="32" t="s">
        <v>11</v>
      </c>
      <c r="D10" s="43">
        <v>61.1</v>
      </c>
      <c r="E10" s="43">
        <v>85.09375</v>
      </c>
      <c r="F10" s="43">
        <v>64.269230769230774</v>
      </c>
      <c r="G10" s="46">
        <v>196.88461538461539</v>
      </c>
      <c r="H10" s="9">
        <v>120</v>
      </c>
    </row>
    <row r="11" spans="2:8" ht="20.45" customHeight="1" thickBot="1" x14ac:dyDescent="0.3">
      <c r="B11" s="67"/>
      <c r="C11" s="19" t="s">
        <v>12</v>
      </c>
      <c r="D11" s="16"/>
      <c r="E11" s="44"/>
      <c r="F11" s="16"/>
      <c r="G11" s="50"/>
      <c r="H11" s="10">
        <v>3</v>
      </c>
    </row>
    <row r="12" spans="2:8" ht="20.45" customHeight="1" x14ac:dyDescent="0.25">
      <c r="B12" s="65" t="s">
        <v>30</v>
      </c>
      <c r="C12" s="13" t="s">
        <v>53</v>
      </c>
      <c r="D12" s="14"/>
      <c r="E12" s="14">
        <v>15</v>
      </c>
      <c r="F12" s="42">
        <v>0</v>
      </c>
      <c r="G12" s="34"/>
      <c r="H12" s="37" t="s">
        <v>69</v>
      </c>
    </row>
    <row r="13" spans="2:8" ht="20.45" customHeight="1" x14ac:dyDescent="0.25">
      <c r="B13" s="66"/>
      <c r="C13" s="32" t="s">
        <v>9</v>
      </c>
      <c r="D13" s="3"/>
      <c r="E13" s="3">
        <v>6</v>
      </c>
      <c r="F13" s="3">
        <v>14</v>
      </c>
      <c r="G13" s="35"/>
      <c r="H13" s="9">
        <v>10</v>
      </c>
    </row>
    <row r="14" spans="2:8" ht="20.45" customHeight="1" x14ac:dyDescent="0.25">
      <c r="B14" s="66"/>
      <c r="C14" s="32" t="s">
        <v>10</v>
      </c>
      <c r="D14" s="3"/>
      <c r="E14" s="3">
        <v>3</v>
      </c>
      <c r="F14" s="43"/>
      <c r="G14" s="35"/>
      <c r="H14" s="9">
        <v>30</v>
      </c>
    </row>
    <row r="15" spans="2:8" ht="20.45" customHeight="1" x14ac:dyDescent="0.25">
      <c r="B15" s="66"/>
      <c r="C15" s="32" t="s">
        <v>11</v>
      </c>
      <c r="D15" s="3"/>
      <c r="E15" s="3"/>
      <c r="F15" s="3">
        <v>0</v>
      </c>
      <c r="G15" s="35"/>
      <c r="H15" s="9">
        <v>180</v>
      </c>
    </row>
    <row r="16" spans="2:8" ht="20.45" customHeight="1" thickBot="1" x14ac:dyDescent="0.3">
      <c r="B16" s="67"/>
      <c r="C16" s="19" t="s">
        <v>12</v>
      </c>
      <c r="D16" s="16"/>
      <c r="E16" s="16"/>
      <c r="F16" s="16"/>
      <c r="G16" s="36"/>
      <c r="H16" s="10">
        <v>3</v>
      </c>
    </row>
    <row r="17" spans="2:8" ht="20.45" customHeight="1" x14ac:dyDescent="0.25">
      <c r="B17" s="65" t="s">
        <v>64</v>
      </c>
      <c r="C17" s="13" t="s">
        <v>53</v>
      </c>
      <c r="D17" s="14">
        <v>46.370370370370374</v>
      </c>
      <c r="E17" s="14">
        <v>37.65</v>
      </c>
      <c r="F17" s="14">
        <v>57.2992125984252</v>
      </c>
      <c r="G17" s="45">
        <v>128.47999999999999</v>
      </c>
      <c r="H17" s="37" t="s">
        <v>69</v>
      </c>
    </row>
    <row r="18" spans="2:8" ht="20.45" customHeight="1" x14ac:dyDescent="0.25">
      <c r="B18" s="66"/>
      <c r="C18" s="32" t="s">
        <v>9</v>
      </c>
      <c r="D18" s="3">
        <v>27.034782608695654</v>
      </c>
      <c r="E18" s="3">
        <v>17.724458204334365</v>
      </c>
      <c r="F18" s="3">
        <v>19.735849056603772</v>
      </c>
      <c r="G18" s="35">
        <v>47.579545454545453</v>
      </c>
      <c r="H18" s="9">
        <v>10</v>
      </c>
    </row>
    <row r="19" spans="2:8" ht="20.45" customHeight="1" x14ac:dyDescent="0.25">
      <c r="B19" s="66"/>
      <c r="C19" s="32" t="s">
        <v>10</v>
      </c>
      <c r="D19" s="43">
        <v>211.09375</v>
      </c>
      <c r="E19" s="43">
        <v>78.397614314115302</v>
      </c>
      <c r="F19" s="43">
        <v>179.31372549019608</v>
      </c>
      <c r="G19" s="46">
        <v>204.03015075376885</v>
      </c>
      <c r="H19" s="9">
        <v>30</v>
      </c>
    </row>
    <row r="20" spans="2:8" ht="20.45" customHeight="1" x14ac:dyDescent="0.25">
      <c r="B20" s="66"/>
      <c r="C20" s="32" t="s">
        <v>11</v>
      </c>
      <c r="D20" s="3">
        <v>33.625</v>
      </c>
      <c r="E20" s="3">
        <v>37.979166666666664</v>
      </c>
      <c r="F20" s="3">
        <v>18.304347826086957</v>
      </c>
      <c r="G20" s="35">
        <v>123.93333333333334</v>
      </c>
      <c r="H20" s="9">
        <v>180</v>
      </c>
    </row>
    <row r="21" spans="2:8" ht="20.45" customHeight="1" thickBot="1" x14ac:dyDescent="0.3">
      <c r="B21" s="67"/>
      <c r="C21" s="19" t="s">
        <v>12</v>
      </c>
      <c r="D21" s="16"/>
      <c r="E21" s="16">
        <v>2</v>
      </c>
      <c r="F21" s="16">
        <v>0</v>
      </c>
      <c r="G21" s="36">
        <v>7</v>
      </c>
      <c r="H21" s="10">
        <v>3</v>
      </c>
    </row>
    <row r="23" spans="2:8" x14ac:dyDescent="0.25">
      <c r="B23" s="6" t="s">
        <v>39</v>
      </c>
    </row>
    <row r="24" spans="2:8" x14ac:dyDescent="0.25">
      <c r="B24" s="6" t="s">
        <v>54</v>
      </c>
    </row>
    <row r="25" spans="2:8" x14ac:dyDescent="0.25">
      <c r="B25" s="6" t="s">
        <v>55</v>
      </c>
    </row>
    <row r="26" spans="2:8" x14ac:dyDescent="0.25">
      <c r="B26" s="6" t="s">
        <v>37</v>
      </c>
    </row>
    <row r="27" spans="2:8" x14ac:dyDescent="0.25">
      <c r="B27" s="6" t="s">
        <v>38</v>
      </c>
    </row>
    <row r="28" spans="2:8" x14ac:dyDescent="0.25">
      <c r="B28" s="6" t="s">
        <v>51</v>
      </c>
    </row>
  </sheetData>
  <mergeCells count="4">
    <mergeCell ref="B3:E4"/>
    <mergeCell ref="B7:B11"/>
    <mergeCell ref="B12:B16"/>
    <mergeCell ref="B17:B21"/>
  </mergeCells>
  <pageMargins left="0.25" right="0.25" top="0.75" bottom="0.75" header="0.3" footer="0.3"/>
  <pageSetup paperSize="9" scale="77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H43"/>
  <sheetViews>
    <sheetView zoomScale="75" zoomScaleNormal="75" workbookViewId="0">
      <selection activeCell="K7" sqref="K7"/>
    </sheetView>
  </sheetViews>
  <sheetFormatPr defaultRowHeight="15" x14ac:dyDescent="0.25"/>
  <cols>
    <col min="2" max="2" width="23.28515625" customWidth="1"/>
    <col min="3" max="3" width="19.7109375" customWidth="1"/>
    <col min="4" max="7" width="15.28515625" customWidth="1"/>
    <col min="8" max="8" width="15.28515625" style="4" customWidth="1"/>
  </cols>
  <sheetData>
    <row r="1" spans="2:8" s="4" customFormat="1" x14ac:dyDescent="0.25"/>
    <row r="2" spans="2:8" s="4" customFormat="1" x14ac:dyDescent="0.25"/>
    <row r="3" spans="2:8" s="4" customFormat="1" ht="38.1" customHeight="1" x14ac:dyDescent="0.25">
      <c r="B3" s="64" t="s">
        <v>94</v>
      </c>
      <c r="C3" s="64"/>
      <c r="D3" s="64"/>
      <c r="E3" s="64"/>
    </row>
    <row r="4" spans="2:8" ht="38.1" customHeight="1" x14ac:dyDescent="0.25">
      <c r="B4" s="64"/>
      <c r="C4" s="64"/>
      <c r="D4" s="64"/>
      <c r="E4" s="64"/>
    </row>
    <row r="5" spans="2:8" ht="15.75" thickBot="1" x14ac:dyDescent="0.3"/>
    <row r="6" spans="2:8" ht="48" customHeight="1" thickBot="1" x14ac:dyDescent="0.3">
      <c r="B6" s="23" t="s">
        <v>50</v>
      </c>
      <c r="C6" s="22" t="s">
        <v>1</v>
      </c>
      <c r="D6" s="47" t="s">
        <v>33</v>
      </c>
      <c r="E6" s="31" t="s">
        <v>34</v>
      </c>
      <c r="F6" s="31" t="s">
        <v>35</v>
      </c>
      <c r="G6" s="31" t="s">
        <v>36</v>
      </c>
      <c r="H6" s="21" t="s">
        <v>40</v>
      </c>
    </row>
    <row r="7" spans="2:8" s="4" customFormat="1" ht="20.45" customHeight="1" x14ac:dyDescent="0.25">
      <c r="B7" s="65" t="s">
        <v>65</v>
      </c>
      <c r="C7" s="18" t="s">
        <v>53</v>
      </c>
      <c r="D7" s="14">
        <v>99.571428571428569</v>
      </c>
      <c r="E7" s="14">
        <v>62</v>
      </c>
      <c r="F7" s="14">
        <v>66.578947368421055</v>
      </c>
      <c r="G7" s="45">
        <v>13.65986394557823</v>
      </c>
      <c r="H7" s="37" t="s">
        <v>71</v>
      </c>
    </row>
    <row r="8" spans="2:8" ht="20.45" customHeight="1" x14ac:dyDescent="0.25">
      <c r="B8" s="66"/>
      <c r="C8" s="8" t="s">
        <v>9</v>
      </c>
      <c r="D8" s="3">
        <v>24</v>
      </c>
      <c r="E8" s="3">
        <v>38.851351351351354</v>
      </c>
      <c r="F8" s="3">
        <v>64.172413793103445</v>
      </c>
      <c r="G8" s="35">
        <v>47.375</v>
      </c>
      <c r="H8" s="9">
        <v>10</v>
      </c>
    </row>
    <row r="9" spans="2:8" ht="20.45" customHeight="1" x14ac:dyDescent="0.25">
      <c r="B9" s="66"/>
      <c r="C9" s="8" t="s">
        <v>10</v>
      </c>
      <c r="D9" s="43">
        <v>209.81818181818181</v>
      </c>
      <c r="E9" s="43">
        <v>72.861751152073737</v>
      </c>
      <c r="F9" s="43">
        <v>124.68604651162791</v>
      </c>
      <c r="G9" s="46">
        <v>183.49019607843138</v>
      </c>
      <c r="H9" s="9">
        <v>60</v>
      </c>
    </row>
    <row r="10" spans="2:8" ht="20.45" customHeight="1" x14ac:dyDescent="0.25">
      <c r="B10" s="66"/>
      <c r="C10" s="8" t="s">
        <v>11</v>
      </c>
      <c r="D10" s="3">
        <v>112</v>
      </c>
      <c r="E10" s="3">
        <v>56.434782608695649</v>
      </c>
      <c r="F10" s="3">
        <v>99.545454545454547</v>
      </c>
      <c r="G10" s="35">
        <v>12.725</v>
      </c>
      <c r="H10" s="9">
        <v>120</v>
      </c>
    </row>
    <row r="11" spans="2:8" ht="20.45" customHeight="1" thickBot="1" x14ac:dyDescent="0.3">
      <c r="B11" s="67"/>
      <c r="C11" s="19" t="s">
        <v>12</v>
      </c>
      <c r="D11" s="16"/>
      <c r="E11" s="16"/>
      <c r="F11" s="16"/>
      <c r="G11" s="36"/>
      <c r="H11" s="10">
        <v>3</v>
      </c>
    </row>
    <row r="12" spans="2:8" s="4" customFormat="1" ht="20.45" customHeight="1" x14ac:dyDescent="0.25">
      <c r="B12" s="65" t="s">
        <v>66</v>
      </c>
      <c r="C12" s="18" t="s">
        <v>53</v>
      </c>
      <c r="D12" s="42">
        <v>238.64285714285714</v>
      </c>
      <c r="E12" s="42">
        <v>229.83181818181819</v>
      </c>
      <c r="F12" s="42">
        <v>50.97265625</v>
      </c>
      <c r="G12" s="45">
        <v>158</v>
      </c>
      <c r="H12" s="37" t="s">
        <v>71</v>
      </c>
    </row>
    <row r="13" spans="2:8" s="4" customFormat="1" ht="20.45" customHeight="1" x14ac:dyDescent="0.25">
      <c r="B13" s="66"/>
      <c r="C13" s="8" t="s">
        <v>9</v>
      </c>
      <c r="D13" s="43">
        <v>85.833333333333329</v>
      </c>
      <c r="E13" s="43">
        <v>80.60526315789474</v>
      </c>
      <c r="F13" s="43">
        <v>88.868131868131869</v>
      </c>
      <c r="G13" s="46">
        <f>129/16</f>
        <v>8.0625</v>
      </c>
      <c r="H13" s="9">
        <v>10</v>
      </c>
    </row>
    <row r="14" spans="2:8" s="4" customFormat="1" ht="20.45" customHeight="1" x14ac:dyDescent="0.25">
      <c r="B14" s="66"/>
      <c r="C14" s="8" t="s">
        <v>10</v>
      </c>
      <c r="D14" s="43">
        <v>225.80357142857142</v>
      </c>
      <c r="E14" s="43">
        <v>225.83539094650206</v>
      </c>
      <c r="F14" s="43">
        <v>174.30303030303031</v>
      </c>
      <c r="G14" s="46">
        <v>205.1764705882353</v>
      </c>
      <c r="H14" s="9">
        <v>60</v>
      </c>
    </row>
    <row r="15" spans="2:8" s="4" customFormat="1" ht="20.45" customHeight="1" x14ac:dyDescent="0.25">
      <c r="B15" s="66"/>
      <c r="C15" s="8" t="s">
        <v>11</v>
      </c>
      <c r="D15" s="43">
        <v>225.33333333333334</v>
      </c>
      <c r="E15" s="43">
        <v>230.78431372549019</v>
      </c>
      <c r="F15" s="43">
        <v>98</v>
      </c>
      <c r="G15" s="46">
        <v>170.9387755102041</v>
      </c>
      <c r="H15" s="9">
        <v>120</v>
      </c>
    </row>
    <row r="16" spans="2:8" s="4" customFormat="1" ht="20.45" customHeight="1" thickBot="1" x14ac:dyDescent="0.3">
      <c r="B16" s="67"/>
      <c r="C16" s="19" t="s">
        <v>12</v>
      </c>
      <c r="D16" s="16"/>
      <c r="E16" s="16"/>
      <c r="F16" s="16"/>
      <c r="G16" s="36">
        <v>0</v>
      </c>
      <c r="H16" s="10">
        <v>3</v>
      </c>
    </row>
    <row r="17" spans="2:8" s="4" customFormat="1" ht="20.45" customHeight="1" x14ac:dyDescent="0.25">
      <c r="B17" s="65" t="s">
        <v>90</v>
      </c>
      <c r="C17" s="18" t="s">
        <v>53</v>
      </c>
      <c r="D17" s="42">
        <v>133.59375</v>
      </c>
      <c r="E17" s="42">
        <v>21.763779527559056</v>
      </c>
      <c r="F17" s="42">
        <v>35.744680851063826</v>
      </c>
      <c r="G17" s="45">
        <v>60.945945945945944</v>
      </c>
      <c r="H17" s="37" t="s">
        <v>71</v>
      </c>
    </row>
    <row r="18" spans="2:8" s="4" customFormat="1" ht="20.45" customHeight="1" x14ac:dyDescent="0.25">
      <c r="B18" s="66"/>
      <c r="C18" s="8" t="s">
        <v>9</v>
      </c>
      <c r="D18" s="43">
        <v>13.363636363636363</v>
      </c>
      <c r="E18" s="43">
        <v>5</v>
      </c>
      <c r="F18" s="43">
        <v>10.5</v>
      </c>
      <c r="G18" s="46">
        <v>23.066666666666666</v>
      </c>
      <c r="H18" s="9">
        <v>10</v>
      </c>
    </row>
    <row r="19" spans="2:8" s="4" customFormat="1" ht="20.45" customHeight="1" x14ac:dyDescent="0.25">
      <c r="B19" s="66"/>
      <c r="C19" s="8" t="s">
        <v>10</v>
      </c>
      <c r="D19" s="43">
        <v>138.4148148148148</v>
      </c>
      <c r="E19" s="43">
        <v>8.5749999999999993</v>
      </c>
      <c r="F19" s="43">
        <v>84.883720930232556</v>
      </c>
      <c r="G19" s="46">
        <v>17.454545454545453</v>
      </c>
      <c r="H19" s="9">
        <v>60</v>
      </c>
    </row>
    <row r="20" spans="2:8" s="4" customFormat="1" ht="20.45" customHeight="1" x14ac:dyDescent="0.25">
      <c r="B20" s="66"/>
      <c r="C20" s="8" t="s">
        <v>11</v>
      </c>
      <c r="D20" s="43">
        <v>95.25</v>
      </c>
      <c r="E20" s="43">
        <v>22.157894736842106</v>
      </c>
      <c r="F20" s="43">
        <v>19.478260869565219</v>
      </c>
      <c r="G20" s="46">
        <v>87</v>
      </c>
      <c r="H20" s="9">
        <v>120</v>
      </c>
    </row>
    <row r="21" spans="2:8" s="4" customFormat="1" ht="20.45" customHeight="1" thickBot="1" x14ac:dyDescent="0.3">
      <c r="B21" s="67"/>
      <c r="C21" s="19" t="s">
        <v>12</v>
      </c>
      <c r="D21" s="44"/>
      <c r="E21" s="16"/>
      <c r="F21" s="16"/>
      <c r="G21" s="36"/>
      <c r="H21" s="10">
        <v>3</v>
      </c>
    </row>
    <row r="22" spans="2:8" s="4" customFormat="1" ht="20.45" customHeight="1" x14ac:dyDescent="0.25">
      <c r="B22" s="65" t="s">
        <v>88</v>
      </c>
      <c r="C22" s="18" t="s">
        <v>53</v>
      </c>
      <c r="D22" s="42"/>
      <c r="E22" s="42"/>
      <c r="F22" s="42"/>
      <c r="G22" s="45">
        <v>1</v>
      </c>
      <c r="H22" s="37" t="s">
        <v>71</v>
      </c>
    </row>
    <row r="23" spans="2:8" s="4" customFormat="1" ht="20.45" customHeight="1" x14ac:dyDescent="0.25">
      <c r="B23" s="66"/>
      <c r="C23" s="8" t="s">
        <v>9</v>
      </c>
      <c r="D23" s="43"/>
      <c r="E23" s="43"/>
      <c r="F23" s="43"/>
      <c r="G23" s="46"/>
      <c r="H23" s="9">
        <v>10</v>
      </c>
    </row>
    <row r="24" spans="2:8" s="4" customFormat="1" ht="20.45" customHeight="1" x14ac:dyDescent="0.25">
      <c r="B24" s="66"/>
      <c r="C24" s="8" t="s">
        <v>10</v>
      </c>
      <c r="D24" s="43"/>
      <c r="E24" s="43"/>
      <c r="F24" s="43">
        <v>28</v>
      </c>
      <c r="G24" s="46"/>
      <c r="H24" s="9">
        <v>60</v>
      </c>
    </row>
    <row r="25" spans="2:8" s="4" customFormat="1" ht="20.45" customHeight="1" x14ac:dyDescent="0.25">
      <c r="B25" s="66"/>
      <c r="C25" s="8" t="s">
        <v>11</v>
      </c>
      <c r="D25" s="43"/>
      <c r="E25" s="43"/>
      <c r="F25" s="43">
        <v>4</v>
      </c>
      <c r="G25" s="46"/>
      <c r="H25" s="9">
        <v>120</v>
      </c>
    </row>
    <row r="26" spans="2:8" s="4" customFormat="1" ht="20.25" customHeight="1" thickBot="1" x14ac:dyDescent="0.3">
      <c r="B26" s="67"/>
      <c r="C26" s="19" t="s">
        <v>12</v>
      </c>
      <c r="D26" s="16"/>
      <c r="E26" s="16"/>
      <c r="F26" s="16"/>
      <c r="G26" s="36"/>
      <c r="H26" s="10">
        <v>3</v>
      </c>
    </row>
    <row r="27" spans="2:8" s="4" customFormat="1" ht="20.25" customHeight="1" x14ac:dyDescent="0.25">
      <c r="B27" s="65" t="s">
        <v>89</v>
      </c>
      <c r="C27" s="18" t="s">
        <v>53</v>
      </c>
      <c r="D27" s="42">
        <v>7.9101123595505616</v>
      </c>
      <c r="E27" s="42">
        <v>12.417061611374407</v>
      </c>
      <c r="F27" s="42">
        <v>24.42</v>
      </c>
      <c r="G27" s="45">
        <v>66.043103448275858</v>
      </c>
      <c r="H27" s="37" t="s">
        <v>71</v>
      </c>
    </row>
    <row r="28" spans="2:8" s="4" customFormat="1" ht="20.25" customHeight="1" x14ac:dyDescent="0.25">
      <c r="B28" s="66"/>
      <c r="C28" s="8" t="s">
        <v>9</v>
      </c>
      <c r="D28" s="43">
        <v>3.6666666666666665</v>
      </c>
      <c r="E28" s="43">
        <v>14.808823529411764</v>
      </c>
      <c r="F28" s="43">
        <v>20.666666666666668</v>
      </c>
      <c r="G28" s="46">
        <v>23.25</v>
      </c>
      <c r="H28" s="9">
        <v>10</v>
      </c>
    </row>
    <row r="29" spans="2:8" s="4" customFormat="1" ht="20.45" customHeight="1" x14ac:dyDescent="0.25">
      <c r="B29" s="66"/>
      <c r="C29" s="8" t="s">
        <v>10</v>
      </c>
      <c r="D29" s="43">
        <v>4.4375</v>
      </c>
      <c r="E29" s="43">
        <v>14.212121212121213</v>
      </c>
      <c r="F29" s="43">
        <v>26.661290322580644</v>
      </c>
      <c r="G29" s="46">
        <v>90.92</v>
      </c>
      <c r="H29" s="9">
        <v>60</v>
      </c>
    </row>
    <row r="30" spans="2:8" s="4" customFormat="1" ht="20.45" customHeight="1" x14ac:dyDescent="0.25">
      <c r="B30" s="66"/>
      <c r="C30" s="8" t="s">
        <v>11</v>
      </c>
      <c r="D30" s="43">
        <v>1.9090909090909092</v>
      </c>
      <c r="E30" s="43">
        <v>17.694736842105264</v>
      </c>
      <c r="F30" s="43"/>
      <c r="G30" s="46">
        <v>56.1</v>
      </c>
      <c r="H30" s="9">
        <v>120</v>
      </c>
    </row>
    <row r="31" spans="2:8" s="48" customFormat="1" ht="20.45" customHeight="1" thickBot="1" x14ac:dyDescent="0.3">
      <c r="B31" s="67"/>
      <c r="C31" s="19" t="s">
        <v>12</v>
      </c>
      <c r="D31" s="16">
        <v>1</v>
      </c>
      <c r="E31" s="16"/>
      <c r="F31" s="16"/>
      <c r="G31" s="36"/>
      <c r="H31" s="10">
        <v>3</v>
      </c>
    </row>
    <row r="32" spans="2:8" s="48" customFormat="1" ht="20.45" customHeight="1" x14ac:dyDescent="0.25">
      <c r="B32" s="65" t="s">
        <v>91</v>
      </c>
      <c r="C32" s="18" t="s">
        <v>53</v>
      </c>
      <c r="D32" s="42">
        <v>181.875</v>
      </c>
      <c r="E32" s="42">
        <v>211.83333333333334</v>
      </c>
      <c r="F32" s="42">
        <v>118.25</v>
      </c>
      <c r="G32" s="45">
        <v>96.609756097560975</v>
      </c>
      <c r="H32" s="37" t="s">
        <v>71</v>
      </c>
    </row>
    <row r="33" spans="2:8" s="48" customFormat="1" ht="20.45" customHeight="1" x14ac:dyDescent="0.25">
      <c r="B33" s="66"/>
      <c r="C33" s="8" t="s">
        <v>9</v>
      </c>
      <c r="D33" s="43">
        <v>32.916666666666664</v>
      </c>
      <c r="E33" s="43">
        <v>43.733333333333334</v>
      </c>
      <c r="F33" s="43">
        <v>105.16666666666667</v>
      </c>
      <c r="G33" s="46"/>
      <c r="H33" s="9">
        <v>10</v>
      </c>
    </row>
    <row r="34" spans="2:8" s="48" customFormat="1" ht="20.45" customHeight="1" x14ac:dyDescent="0.25">
      <c r="B34" s="66"/>
      <c r="C34" s="8" t="s">
        <v>10</v>
      </c>
      <c r="D34" s="43">
        <v>177.42307692307693</v>
      </c>
      <c r="E34" s="43">
        <v>210.3111111111111</v>
      </c>
      <c r="F34" s="43">
        <v>164.99242424242425</v>
      </c>
      <c r="G34" s="46"/>
      <c r="H34" s="9">
        <v>60</v>
      </c>
    </row>
    <row r="35" spans="2:8" s="48" customFormat="1" ht="20.45" customHeight="1" x14ac:dyDescent="0.25">
      <c r="B35" s="66"/>
      <c r="C35" s="8" t="s">
        <v>11</v>
      </c>
      <c r="D35" s="43">
        <v>159.96428571428572</v>
      </c>
      <c r="E35" s="43">
        <v>268.71428571428572</v>
      </c>
      <c r="F35" s="43">
        <v>107.57142857142857</v>
      </c>
      <c r="G35" s="46">
        <v>126</v>
      </c>
      <c r="H35" s="9">
        <v>120</v>
      </c>
    </row>
    <row r="36" spans="2:8" s="48" customFormat="1" ht="20.45" customHeight="1" thickBot="1" x14ac:dyDescent="0.3">
      <c r="B36" s="67"/>
      <c r="C36" s="19" t="s">
        <v>12</v>
      </c>
      <c r="D36" s="16"/>
      <c r="E36" s="16"/>
      <c r="F36" s="16"/>
      <c r="G36" s="36"/>
      <c r="H36" s="10">
        <v>3</v>
      </c>
    </row>
    <row r="38" spans="2:8" s="4" customFormat="1" x14ac:dyDescent="0.25">
      <c r="B38" s="6" t="s">
        <v>39</v>
      </c>
    </row>
    <row r="39" spans="2:8" s="4" customFormat="1" x14ac:dyDescent="0.25">
      <c r="B39" s="6" t="s">
        <v>54</v>
      </c>
    </row>
    <row r="40" spans="2:8" s="4" customFormat="1" x14ac:dyDescent="0.25">
      <c r="B40" s="6" t="s">
        <v>55</v>
      </c>
    </row>
    <row r="41" spans="2:8" s="4" customFormat="1" x14ac:dyDescent="0.25">
      <c r="B41" s="6" t="s">
        <v>37</v>
      </c>
    </row>
    <row r="42" spans="2:8" s="4" customFormat="1" x14ac:dyDescent="0.25">
      <c r="B42" s="6" t="s">
        <v>38</v>
      </c>
    </row>
    <row r="43" spans="2:8" x14ac:dyDescent="0.25">
      <c r="B43" s="6" t="s">
        <v>51</v>
      </c>
    </row>
  </sheetData>
  <mergeCells count="7">
    <mergeCell ref="B27:B31"/>
    <mergeCell ref="B32:B36"/>
    <mergeCell ref="B3:E4"/>
    <mergeCell ref="B12:B16"/>
    <mergeCell ref="B7:B11"/>
    <mergeCell ref="B17:B21"/>
    <mergeCell ref="B22:B26"/>
  </mergeCells>
  <pageMargins left="0.25" right="0.25" top="0.75" bottom="0.75" header="0.3" footer="0.3"/>
  <pageSetup paperSize="9" scale="8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6</vt:i4>
      </vt:variant>
      <vt:variant>
        <vt:lpstr>Intervalli denominati</vt:lpstr>
      </vt:variant>
      <vt:variant>
        <vt:i4>6</vt:i4>
      </vt:variant>
    </vt:vector>
  </HeadingPairs>
  <TitlesOfParts>
    <vt:vector size="12" baseType="lpstr">
      <vt:lpstr>Prestazioni soggette a zona</vt:lpstr>
      <vt:lpstr>Visite spec. t.max 30gg</vt:lpstr>
      <vt:lpstr>Diagnostica max 30</vt:lpstr>
      <vt:lpstr>Diagnostica max 60 gg</vt:lpstr>
      <vt:lpstr>Altri esami 30 gg</vt:lpstr>
      <vt:lpstr>Altri esami 60 gg</vt:lpstr>
      <vt:lpstr>'Altri esami 30 gg'!Area_stampa</vt:lpstr>
      <vt:lpstr>'Altri esami 60 gg'!Area_stampa</vt:lpstr>
      <vt:lpstr>'Diagnostica max 30'!Area_stampa</vt:lpstr>
      <vt:lpstr>'Diagnostica max 60 gg'!Area_stampa</vt:lpstr>
      <vt:lpstr>'Prestazioni soggette a zona'!Area_stampa</vt:lpstr>
      <vt:lpstr>'Visite spec. t.max 30gg'!Area_stampa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Pompignoli Letizia</cp:lastModifiedBy>
  <cp:lastPrinted>2018-03-29T13:19:39Z</cp:lastPrinted>
  <dcterms:created xsi:type="dcterms:W3CDTF">2018-03-09T16:36:31Z</dcterms:created>
  <dcterms:modified xsi:type="dcterms:W3CDTF">2022-09-08T09:37:58Z</dcterms:modified>
</cp:coreProperties>
</file>